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15480" windowHeight="8205" tabRatio="920" activeTab="10"/>
  </bookViews>
  <sheets>
    <sheet name="งบแสดงฐานะ" sheetId="7" r:id="rId1"/>
    <sheet name="หมายเหตุ1 ทั่วไป" sheetId="61" r:id="rId2"/>
    <sheet name="งบทรัพย์สิน (หมายเหตุ 2)" sheetId="59" r:id="rId3"/>
    <sheet name="หมายเหตุ 3, " sheetId="82" r:id="rId4"/>
    <sheet name="หมายเหตุ 4" sheetId="83" r:id="rId5"/>
    <sheet name="หมายเหตุ 5" sheetId="104" r:id="rId6"/>
    <sheet name="หมายเหตุ 6" sheetId="105" r:id="rId7"/>
    <sheet name="หมายเหตุ7" sheetId="84" r:id="rId8"/>
    <sheet name="หมายเหตุ 8" sheetId="85" r:id="rId9"/>
    <sheet name="หมายเหตุ 9" sheetId="101" r:id="rId10"/>
    <sheet name="รายละเอียดแนบท้ายหมายเหตุ 9" sheetId="103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C10" i="105" l="1"/>
  <c r="E54" i="7"/>
  <c r="E55" i="7" s="1"/>
  <c r="E49" i="7"/>
  <c r="E45" i="7"/>
  <c r="G45" i="7"/>
  <c r="G17" i="7"/>
  <c r="E13" i="7"/>
  <c r="E17" i="7" s="1"/>
  <c r="G13" i="7"/>
  <c r="C14" i="104"/>
  <c r="C9" i="104"/>
  <c r="U22" i="103"/>
  <c r="U13" i="103"/>
  <c r="I54" i="7" l="1"/>
  <c r="M19" i="101"/>
  <c r="U19" i="101"/>
  <c r="F13" i="82"/>
  <c r="H8" i="59" l="1"/>
  <c r="E27" i="59"/>
  <c r="H12" i="59"/>
  <c r="C27" i="59"/>
  <c r="A2" i="103" l="1"/>
  <c r="A3" i="103"/>
  <c r="M13" i="103"/>
  <c r="M22" i="103"/>
  <c r="O22" i="103"/>
  <c r="Q22" i="103"/>
  <c r="U31" i="101"/>
  <c r="O31" i="101"/>
  <c r="O30" i="101"/>
  <c r="A3" i="101"/>
  <c r="A2" i="101"/>
  <c r="U30" i="101" l="1"/>
  <c r="C18" i="85" l="1"/>
  <c r="G26" i="84" l="1"/>
  <c r="C28" i="83"/>
  <c r="C16" i="83"/>
  <c r="N14" i="83"/>
  <c r="R10" i="83"/>
  <c r="D18" i="85" l="1"/>
  <c r="N26" i="83"/>
  <c r="G41" i="84" l="1"/>
  <c r="R22" i="83"/>
  <c r="F27" i="59"/>
  <c r="B27" i="59"/>
  <c r="H13" i="82"/>
  <c r="G54" i="7" l="1"/>
  <c r="G49" i="7"/>
  <c r="G55" i="7" l="1"/>
</calcChain>
</file>

<file path=xl/sharedStrings.xml><?xml version="1.0" encoding="utf-8"?>
<sst xmlns="http://schemas.openxmlformats.org/spreadsheetml/2006/main" count="535" uniqueCount="280">
  <si>
    <t>ค่าวัสดุ</t>
  </si>
  <si>
    <t>งบกลาง</t>
  </si>
  <si>
    <t>รายการ</t>
  </si>
  <si>
    <t>รวม</t>
  </si>
  <si>
    <t>การศึกษา</t>
  </si>
  <si>
    <t>หมายเหตุ</t>
  </si>
  <si>
    <t>ค่าที่ดินและสิ่งก่อสร้าง</t>
  </si>
  <si>
    <t>ประเภทออมทรัพย์</t>
  </si>
  <si>
    <t xml:space="preserve"> </t>
  </si>
  <si>
    <t>-</t>
  </si>
  <si>
    <t xml:space="preserve">เงินฝากธนาคาร </t>
  </si>
  <si>
    <t>เงินสมทบกองทุนประกันสังคม</t>
  </si>
  <si>
    <t>อุตสาหกรรม</t>
  </si>
  <si>
    <t>หมวด</t>
  </si>
  <si>
    <t>ประเภท</t>
  </si>
  <si>
    <t>เงินสะสม</t>
  </si>
  <si>
    <t>รายจ่ายค้างจ่าย</t>
  </si>
  <si>
    <t>ประเภททรัพย์สิน</t>
  </si>
  <si>
    <t>ราคาทรัพย์สิน</t>
  </si>
  <si>
    <t>ชื่อ</t>
  </si>
  <si>
    <t>จำนวนเงิน</t>
  </si>
  <si>
    <t>งบแสดงฐานะการเงิน</t>
  </si>
  <si>
    <t>ทรัพย์สินตามงบทรัพย์สิน</t>
  </si>
  <si>
    <t>สินทรัพย์</t>
  </si>
  <si>
    <t>สินทรัพย์หมุนเวียน</t>
  </si>
  <si>
    <t>เงินสดและเงินฝากธนาคาร</t>
  </si>
  <si>
    <t>รายได้จากรัฐบาลค้างรับ</t>
  </si>
  <si>
    <t>ลูกหนี้ค่าภาษี</t>
  </si>
  <si>
    <t>ลูกหนี้เงินทุนโครงการเศรษฐกิจชุมชน</t>
  </si>
  <si>
    <t>รวมสินทรัพย์หมุนเวียน</t>
  </si>
  <si>
    <t>สินทรัพย์ไม่หมุนเวียน</t>
  </si>
  <si>
    <t>รวมสินทรัพย์ไม่หมุนเวียน</t>
  </si>
  <si>
    <t>รวมสินทรัพย์</t>
  </si>
  <si>
    <t>หนี้สิน</t>
  </si>
  <si>
    <t>หนี้สินหมุนเวียน</t>
  </si>
  <si>
    <t>ฎีกาค้างจ่าย</t>
  </si>
  <si>
    <t>เงินรับฝาก</t>
  </si>
  <si>
    <t>รวมหนี้สินหมุนเวียน</t>
  </si>
  <si>
    <t>หนี้สินไม่หมุนเวียน</t>
  </si>
  <si>
    <t>รวมหนี้สินไม่หมุนเวียน</t>
  </si>
  <si>
    <t>รวมหนี้สิน</t>
  </si>
  <si>
    <t>เงินทุนสำรองเงินสะสม</t>
  </si>
  <si>
    <t>รวมเงินสะสม</t>
  </si>
  <si>
    <t>รวมหนี้สินและเงินสะสม</t>
  </si>
  <si>
    <t>หมายเหตุประกอบงบแสดงฐานะการเงิน</t>
  </si>
  <si>
    <t>หมายเหตุ 2 งบทรัพย์สิน</t>
  </si>
  <si>
    <t>แหล่งที่มาของทรัพย์สินทั้งหมด</t>
  </si>
  <si>
    <t>โครงการ</t>
  </si>
  <si>
    <t>เงินสด</t>
  </si>
  <si>
    <t>กรุงไทย</t>
  </si>
  <si>
    <t xml:space="preserve"> ประเภทออมทรัพย์</t>
  </si>
  <si>
    <t>ธกส.</t>
  </si>
  <si>
    <t>ข้อมูลทั่วไป</t>
  </si>
  <si>
    <t>ที่ตั้งและอาณาเขต</t>
  </si>
  <si>
    <t xml:space="preserve">เขตการปกครอง </t>
  </si>
  <si>
    <t>ข้อมูลประชากร</t>
  </si>
  <si>
    <t>ทะเบียน กรมการปกครอง ดังนี้</t>
  </si>
  <si>
    <t>จำนวนครัวเรือน</t>
  </si>
  <si>
    <t>ประชากรชาย</t>
  </si>
  <si>
    <t>ประชากรหญิง</t>
  </si>
  <si>
    <t>ประชากรรวม</t>
  </si>
  <si>
    <t>หมายเหตุ 1 สรุปนโยบายการบัญชีที่สำคัญ</t>
  </si>
  <si>
    <t>หมายเหตุประกอบงบแสดงฐานะการเงินเป็นส่วนหนึ่งของงบการเงินนี้</t>
  </si>
  <si>
    <t>ทุนทรัพย์สิน</t>
  </si>
  <si>
    <t>ลูกหนี้เงินสะสม</t>
  </si>
  <si>
    <t>เจ้าหนี้เงินสะสม</t>
  </si>
  <si>
    <t>ค่าตอบแทนพนักงานจ้าง (ผดด.)</t>
  </si>
  <si>
    <t>หมายเหตุประกอบงบแสดงฐานะทางการเงิน</t>
  </si>
  <si>
    <t>ก.อสังหาริมทรัพย์</t>
  </si>
  <si>
    <t>ข.สังหาริมทรัพย์</t>
  </si>
  <si>
    <t xml:space="preserve">       ทรัพย์สินที่แสดงตามงบทรัพย์สินเป็นกรรมสิทธิ์ขององค์กรปกครองส่วนท้องถิ่นและองค์กรปกครอง</t>
  </si>
  <si>
    <t>ส่วนท้องถิ่นใช้ประโยชน์โดยตรง รวมทั้งทรัพย์สินที่ให้ยืมหรือเช่า ยกเว้นทรัพย์สินที่จัดไว้เพื่อเป็นการให้</t>
  </si>
  <si>
    <t>บริการสาธารณะ เช่น ถนน สะพาน ลานกีฬา เป็นต้น</t>
  </si>
  <si>
    <t xml:space="preserve">หมายเหตุ   3   เงินสดและ เงินฝากธนาคาร     </t>
  </si>
  <si>
    <t>หมายเหตุ   7  ลูกหนี้เงินสะสม</t>
  </si>
  <si>
    <t>แหล่งเงิน</t>
  </si>
  <si>
    <t>แผนงาน</t>
  </si>
  <si>
    <t>งาน</t>
  </si>
  <si>
    <t>ประเภทรายจ่าย</t>
  </si>
  <si>
    <t>งบประมาณ</t>
  </si>
  <si>
    <t>และการโยธา</t>
  </si>
  <si>
    <t>องค์การบริหารส่วนตำบลนาขุม</t>
  </si>
  <si>
    <t xml:space="preserve">                                                                    พ.จ.อ.</t>
  </si>
  <si>
    <t>เงินรับฝาก - ภาษีหัก ณ  ที่จ่าย</t>
  </si>
  <si>
    <t>เงินรับฝาก - เงินประกันสัญญา</t>
  </si>
  <si>
    <t>เงินรับฝาก - โครงการเศรษฐกิจชุมชน</t>
  </si>
  <si>
    <t>เงินรับฝาก - โครงการเศรษฐกิจชุมชน (ลูกหนี้)</t>
  </si>
  <si>
    <t>เงินรับฝาก - เงินสมทบประกันสังคม</t>
  </si>
  <si>
    <t>เงินรับฝาก - ส่วนลด 6%</t>
  </si>
  <si>
    <t>เงินรับฝาก  -  ค่ารักษาพยาบาล</t>
  </si>
  <si>
    <t>เงินอุดนุนเฉพาะกิจค้างจ่าย  (เยี้งยังชีพผู้สูงอายุ)</t>
  </si>
  <si>
    <t>เงินอุดนุนเฉพาะกิจค้างจ่าย  (เยี้งยังชีพผู้พิการ)</t>
  </si>
  <si>
    <t>เงินอุดนุนเฉพาะกิจค้างจ่าย  (สนับสนุน ศพด.)</t>
  </si>
  <si>
    <t>เงินอุดนุนเฉพาะกิจค้างจ่าย  (โครงการป้องกันไฟป่า)</t>
  </si>
  <si>
    <t>1. ครุภัณฑ์สำนักงาน</t>
  </si>
  <si>
    <t>2. ครุภัณฑ์การศึกษา</t>
  </si>
  <si>
    <t>3. ครุภัณฑ์ยานพาหนะและขนส่ง</t>
  </si>
  <si>
    <t>4.ครุภัณฑ์การเกษตร</t>
  </si>
  <si>
    <t>5.ครุภัณฑ์ก่อสร้าง</t>
  </si>
  <si>
    <t>6. ครุภัณฑ์ไฟฟ้าและวิทยุ</t>
  </si>
  <si>
    <t>7. ครุภัณฑ์โฆษณาและเผยแพร่</t>
  </si>
  <si>
    <t>8. ครุณฑ์งานบ้านงานครัว</t>
  </si>
  <si>
    <t>9. ครุภัณฑ์ดับเพลิง</t>
  </si>
  <si>
    <t>10. ครุภัณฑ์สำรวจ</t>
  </si>
  <si>
    <t>11. ครุภัณฑ์คอมพิวเตอร์</t>
  </si>
  <si>
    <t>12.ครุภัณฑ์อื่น ๆ</t>
  </si>
  <si>
    <t>1. ที่ดิน</t>
  </si>
  <si>
    <t>2. อาคารและโรงเรือน</t>
  </si>
  <si>
    <t>หมายเหตุ   4    ลูกหนี้เงินทุนโครงการเศรษฐกิจชุมชน</t>
  </si>
  <si>
    <t>กลุ่มเพาะเห็ด</t>
  </si>
  <si>
    <t>นางยุพารัตน์   ดวงสุภา</t>
  </si>
  <si>
    <t>นายสังวาล   พันแพง</t>
  </si>
  <si>
    <t>นายบุญเฮือง   อินอ่อน</t>
  </si>
  <si>
    <t>กลุ่มทอผ้าบ้านนาขุม</t>
  </si>
  <si>
    <t>นางสมศรี   อินอ่อน</t>
  </si>
  <si>
    <t>กลุ่มผู้ปลูกมะขามหวาน</t>
  </si>
  <si>
    <t>นายทองใบ  นาทัน</t>
  </si>
  <si>
    <t>กลุ่มส่งเสริมการเกษตร</t>
  </si>
  <si>
    <t>นายสถิตย์  ขันตีต่อ</t>
  </si>
  <si>
    <t>เกษตรกรบ้านนาบัว</t>
  </si>
  <si>
    <t>นางเกวลี   ลาบุ</t>
  </si>
  <si>
    <t>กลุ่มทอผ้ามัดหมี่บ้านห้วยใคร้</t>
  </si>
  <si>
    <t>นางสมพงษ์  แก้วกำพล</t>
  </si>
  <si>
    <t>กลุ่มเลี้ยงกระบือ</t>
  </si>
  <si>
    <t>นายประสิทธิ์   ตู้ปล้อง</t>
  </si>
  <si>
    <t>กลุ่มบำรุงมะขามหวานบ้านโพนหญ้านางปางควาย</t>
  </si>
  <si>
    <t>นายจอม   ลาบุ</t>
  </si>
  <si>
    <t>กลุ่มเลี้ยงโคเนื้อพันธุ์พื้นเมือง</t>
  </si>
  <si>
    <t>นายอนุพงศ์   คำไว</t>
  </si>
  <si>
    <t>หมายเหตุ    5 ลูกหนี้เงินสะสม</t>
  </si>
  <si>
    <t>องค์การบริหารส่วนตำบลนาขุม มีจำนวนประชากร  แยกตามหมู่บ้านตามทะเบียนราษฎร์ ของสำนักบริหารการ</t>
  </si>
  <si>
    <t xml:space="preserve">องค์การบริหารส่วนตำบลนุขมมีพื้นที่ความรับผิดชอบคลอบคลุมทั้งตำบลนาขุม ซึ่งมีเนี้อที่ ประมาณ </t>
  </si>
  <si>
    <t xml:space="preserve"> 267.17 ตารางกิโลเมตร แบ่งพื้นที่การปกครองออกเป็น  7  หมู่บ้าน</t>
  </si>
  <si>
    <t>537-0-02971-7</t>
  </si>
  <si>
    <t>537-2-05149-3</t>
  </si>
  <si>
    <t>01673-2-57408-9</t>
  </si>
  <si>
    <t>03673-4-16760-6</t>
  </si>
  <si>
    <t xml:space="preserve">                ผู้อำนวยการกองคลัง                            ปลัดองค์การบริหารส่วนตำบลนาขุม</t>
  </si>
  <si>
    <t>ผู้อำนวยการกองคลัง</t>
  </si>
  <si>
    <t xml:space="preserve">                                                    พ.จ.อ.</t>
  </si>
  <si>
    <t>(พงศธร   รัตนโชติคุณ)</t>
  </si>
  <si>
    <t>รองปลัดองค์การบริหารส่วนตำบล  รักษาราชการแทน</t>
  </si>
  <si>
    <t>ปลัดองค์การบริหารส่วนตำบลนาขุม</t>
  </si>
  <si>
    <t>(นางสกุลตรา  บุตรที)</t>
  </si>
  <si>
    <t>นายกองค์การบริหารส่วนตำบลนาขุม</t>
  </si>
  <si>
    <t>เงินอุดหนุนเฉพาะกิจค้างจ่าย  (เยี้งยังชีพผู้สูงอายุ)</t>
  </si>
  <si>
    <t>เงินอุดหนุนเฉพาะกิจค้างจ่าย  (เยี้งยังชีพผู้พิการ)</t>
  </si>
  <si>
    <t>เงินอุดหนุนเฉพาะกิจค้างจ่าย  (สนับสนุน ศพด.)</t>
  </si>
  <si>
    <t>เงินอุดหนุนเฉพาะกิจค้างจ่าย  (โครงการป้องกันไฟป่า)</t>
  </si>
  <si>
    <t>เงินอุดหนุนเฉพาะกิจค้างจ่าย  (ยาเสพติด)</t>
  </si>
  <si>
    <t xml:space="preserve"> ตั้งอยู่ทางทิศใต้ของที่ว่าการอำเภอบ้านโคก  ระยะห่างจากที่ว่าการอำเภอ   บ้านโคก  ประมาณ  7  กิโลเมตร       </t>
  </si>
  <si>
    <t xml:space="preserve">และห่างจากศาลากลางจังหวัดอุตรดิตถ์ ประมาณ  180  กิโลเมตร </t>
  </si>
  <si>
    <t>กลุ่มบำรุงสวนมะขามหวาน</t>
  </si>
  <si>
    <t>นายยุทธชัย  อินทร์สองใจ</t>
  </si>
  <si>
    <t>องค์การบริหารส่วนตำบลนาขุม  อำเภอบ้านโคก  จังหวัดอุตรดิตถ์</t>
  </si>
  <si>
    <t>3,286</t>
  </si>
  <si>
    <t>ระดับก่อนวัยเรียนและประถมศึกษา</t>
  </si>
  <si>
    <t>เงินดือน</t>
  </si>
  <si>
    <t>เงินเดือนพนักงาน</t>
  </si>
  <si>
    <t>ค่าตอบแทนพนักงานจ้าง</t>
  </si>
  <si>
    <t>เงินเพิ่มต่างๆ ของพนักงานจ้าง</t>
  </si>
  <si>
    <t>บริหารทั่วไปเกี่ยวกับการศึกษา</t>
  </si>
  <si>
    <t>วัสดุอื่นๆ</t>
  </si>
  <si>
    <t>ประเภทประจำ  (12เดือน)</t>
  </si>
  <si>
    <t>ประเภทประจำ (36 เดือน)</t>
  </si>
  <si>
    <t>ปี 2560</t>
  </si>
  <si>
    <t>ปี 2561</t>
  </si>
  <si>
    <t>สำหรับปี สิ้นสุดวันที่ 30 กันยายน  2561</t>
  </si>
  <si>
    <t>1340</t>
  </si>
  <si>
    <t>1665</t>
  </si>
  <si>
    <t>1621</t>
  </si>
  <si>
    <t>2561</t>
  </si>
  <si>
    <t>2560</t>
  </si>
  <si>
    <t>ออมสิน</t>
  </si>
  <si>
    <t>ประเภทประจำ (11 เดือน)</t>
  </si>
  <si>
    <t>ชื่อ - สกุล ผู้ยืม</t>
  </si>
  <si>
    <t>โครงการที่ยืม</t>
  </si>
  <si>
    <t>นางยุพารัตน์  ดวงสุภา</t>
  </si>
  <si>
    <t>นายอนุพงศ์  คำไว</t>
  </si>
  <si>
    <t>นางสมศรี  อินอ่อน</t>
  </si>
  <si>
    <t>นางเกวลี  ลาบุ</t>
  </si>
  <si>
    <t xml:space="preserve">กลุ่มเพาะเห็ด </t>
  </si>
  <si>
    <t>นางสมพงษ์   แก้วกำพล</t>
  </si>
  <si>
    <t>กลุ่มเลี้ยงโคเนื้อพันธ์พื้นเมือง</t>
  </si>
  <si>
    <t xml:space="preserve">กลุ่มเกษตรกรบ้านนาบัว </t>
  </si>
  <si>
    <t xml:space="preserve">กลุ่มทอผ้ามัดหมี่บ้านห้วยไคร้ </t>
  </si>
  <si>
    <t xml:space="preserve">กลุ่มผู้ปลูกมะขามหวาน </t>
  </si>
  <si>
    <t>กลุ่มบำรุงมะขามหวานบ้านโพนหญ้านาง-ปางควาย</t>
  </si>
  <si>
    <t xml:space="preserve">กลุ่มบำรุงสวนมะขามหวาน </t>
  </si>
  <si>
    <t>นายศักดาดิ์  วงษ์นามใหม่</t>
  </si>
  <si>
    <t>เบี้ยยังชีพผู้สูงอายุ เดือนกันนายน 2557</t>
  </si>
  <si>
    <t>นางสาวณิชากร  อินอ่อน</t>
  </si>
  <si>
    <t>เบี้ยยังชีพผู้สูงอายุ เดือนกันนายน 2559</t>
  </si>
  <si>
    <t>ค่าต่อเติมหรือดัดแปลง</t>
  </si>
  <si>
    <t>อาคารบ้านพัก</t>
  </si>
  <si>
    <t>โครงการต่อเติมหลังคาอาคาร</t>
  </si>
  <si>
    <t>ศูนย์พัฒนาเด็กเล็ก</t>
  </si>
  <si>
    <t>งานก่อสร้างโครงสร้างพื้นฐาน</t>
  </si>
  <si>
    <t>ค่าก่อสรางสิ่งสาธารณูปโภค</t>
  </si>
  <si>
    <t>เข้าพื้นที่ทำกินสายห้วยหวาย</t>
  </si>
  <si>
    <t>โครงการปรับปรุงถนนลูกรัง</t>
  </si>
  <si>
    <t>โครงการขุดลอกคลองฝายน้ำล้น</t>
  </si>
  <si>
    <t>ปากห้วยหงส์ หมู่7</t>
  </si>
  <si>
    <t xml:space="preserve">โครงการซ่อมแซมถนนลูกรัง </t>
  </si>
  <si>
    <t>โครงการซ่อมแซมถนนลูกรัง</t>
  </si>
  <si>
    <t>หมู่ที่  3</t>
  </si>
  <si>
    <t>หมู่ที่  5</t>
  </si>
  <si>
    <t xml:space="preserve">เข้าพื้นที่การเกษตรสายนาหนองหอย </t>
  </si>
  <si>
    <t xml:space="preserve">สายไปอ่างห้วยม่วงถึงห้วยหญ้าแล้ง  </t>
  </si>
  <si>
    <t>สำหรับปี  สิ้นสุดวันที่ 30 กันยายน  2561</t>
  </si>
  <si>
    <t>เงินสะสม 1 ตุลาคม 2560</t>
  </si>
  <si>
    <t>รายรับจริงสูงกว่ารายจ่ายจริง</t>
  </si>
  <si>
    <t xml:space="preserve">    (เงินทุนสำรองเงินสะสม)</t>
  </si>
  <si>
    <t>บวก</t>
  </si>
  <si>
    <t>รายรับจริงสูงกว่ารายจ่ายจริงหลังหัก</t>
  </si>
  <si>
    <t>รายจ่ายค้างจ่ายคงเหลือ</t>
  </si>
  <si>
    <t>รับเพิ่มระหว่างปี</t>
  </si>
  <si>
    <t>........................................</t>
  </si>
  <si>
    <t>หัก</t>
  </si>
  <si>
    <t>จ่ายขาดเงินสะสม</t>
  </si>
  <si>
    <t>เงินสะสม 30 กันยายน 2561</t>
  </si>
  <si>
    <t>เงินสะสม 30 กันยายน 2561 ประกอบด้วย</t>
  </si>
  <si>
    <t>1. หุ้นในโรงพิมพ์อาสารักษาดินแดน</t>
  </si>
  <si>
    <t>2. เงินฝากกองทุน</t>
  </si>
  <si>
    <t>3. ลูกหนี้ค่าภาษี</t>
  </si>
  <si>
    <t>4. ลูกหนี้รายได้อื่น ๆ</t>
  </si>
  <si>
    <t>5. ทรัพย์สินเกิดจากเงินกู้ที่ชำระหนี้แล้ว</t>
  </si>
  <si>
    <t xml:space="preserve">   (ผลต่างระหว่างทรัพย์สินเกิดจากเงินกู้และเจ้าหนี้เงินกู้)</t>
  </si>
  <si>
    <t>6. เงินสะสมที่สามารถนำไปใช้ได้</t>
  </si>
  <si>
    <t>ทั้งนี้ ได้รับอนุมัติให้จ่ายเงินสะสมที่อยู่ระหว่างดำเนินการจำนวน</t>
  </si>
  <si>
    <r>
      <rPr>
        <b/>
        <u/>
        <sz val="14.5"/>
        <rFont val="TH SarabunPSK"/>
        <family val="2"/>
      </rPr>
      <t>หัก</t>
    </r>
    <r>
      <rPr>
        <sz val="14.5"/>
        <rFont val="TH SarabunPSK"/>
        <family val="2"/>
      </rPr>
      <t xml:space="preserve"> 25% ของรายรับจริงสูงกว่ารายจ่ายจริง</t>
    </r>
  </si>
  <si>
    <t xml:space="preserve">           </t>
  </si>
  <si>
    <t>ก่อหนี้ผูกพัน</t>
  </si>
  <si>
    <t>เบิกจ่ายแล้ว</t>
  </si>
  <si>
    <t>คงเหลือ</t>
  </si>
  <si>
    <t>ยังไม่ได้ก่อหนี้</t>
  </si>
  <si>
    <t>ที่ได้รับอนุมัติ</t>
  </si>
  <si>
    <t>ค่าก่อสร้างสิ่งสาธารณูปโภค</t>
  </si>
  <si>
    <t>องค์การบริหารส่วนตำบลนาขุม อำเภอบ้านโคก  จังหวัดอุตรดิตถ์</t>
  </si>
  <si>
    <t>โครงการก่อสร้างถนน คสล.สายบ้านนายวรธน ขันปล้อง ม.3</t>
  </si>
  <si>
    <t>โครงการซ่อมแซมระบบประปา ม.5</t>
  </si>
  <si>
    <t>โครงการขุดลอกลำเหมืองหน้าฝายใหญ่ หมู่ที่ 1</t>
  </si>
  <si>
    <t>โครงการวางท่อ PE จากอ่างเก็บน้ำห้วยไคร้มาในหมู่บ้าน ม.1</t>
  </si>
  <si>
    <t>โครงการขุดบ่อน้ำตื้นพร้อมระบประปา ม.6 บ้านห้วยไคร้</t>
  </si>
  <si>
    <t>ณ  วันที่  30  กันยายน  2561</t>
  </si>
  <si>
    <t>สำหรับปี สิ้นสุดวันที่ 30 กันยายน 2561</t>
  </si>
  <si>
    <t>ก.เงินรายได้</t>
  </si>
  <si>
    <t>ข.เงินอุดหนุนทั่วไป</t>
  </si>
  <si>
    <t>ง.เงินบริจาค</t>
  </si>
  <si>
    <t>จ.เงินอุดหนุนเฉพาะกิจ</t>
  </si>
  <si>
    <t>ฉ.เงินทุนสำรองเงินสะสม</t>
  </si>
  <si>
    <t>ค.เงินสะสม</t>
  </si>
  <si>
    <t>สำหรับปี สิ้นสุดวันที่ 30 กันยายน2561</t>
  </si>
  <si>
    <t>3000-3357-7732-5</t>
  </si>
  <si>
    <t>01673-2-00150-1</t>
  </si>
  <si>
    <t>1.1  หลักเกณฑ์ในการจัดทำงบแสดงฐานะการเงิน</t>
  </si>
  <si>
    <t>การบันทึกบัญชีเพื่อจัดทำงบแสดงฐานะการเงินเป็นไปตามเกณฑ์เงินสดและเกณฑ์คงค้าง</t>
  </si>
  <si>
    <t>ตามประกาศกระทรวงมหาดไทย เรื่อง หลักเกณฑ์และวิธีปฏิบัติการบันทึกบัญชี การจัดทำทะเบียน และ</t>
  </si>
  <si>
    <t>รายงานการเงินขององค์กรปกครองส่วนท้องถิ่น  เมื่อวันที่  20  มีนาคม  2558  และที่แก้ไขเพิ่มเติม(ฉบับที่ 2)</t>
  </si>
  <si>
    <t>(ฉบับที่ 2) ลงวันที่ 21 มีนาคม 2561 และหนังสือสั่งการที่เกี่ยวข้อง</t>
  </si>
  <si>
    <t>1.2 รายการเปิดเผยอื่นใด (ถ้ามี)</t>
  </si>
  <si>
    <t>หมายเหตุ  6  สินทรัพย์ไม่หมุนเวียนอื่น</t>
  </si>
  <si>
    <t xml:space="preserve">            เงินขาดบัญชี</t>
  </si>
  <si>
    <t xml:space="preserve">            เงินประกัน</t>
  </si>
  <si>
    <t xml:space="preserve">            ฯลฯ</t>
  </si>
  <si>
    <t xml:space="preserve">            รวม</t>
  </si>
  <si>
    <t>สินทรัพย์ไม่หมุนเวียนอื่น</t>
  </si>
  <si>
    <t xml:space="preserve">               (นายธิตติวุฒิฌ์  พุฒลา)                             (พงศธร   รัตนโชติคุณ)                                       (นางสกุลตรา  บุตรที)</t>
  </si>
  <si>
    <t xml:space="preserve">   ผู้อำนวยการกองช่าง  รักษาราชการแทน      รองปลัดองค์การบริหารส่วนตำบล  รักษาราชการแทน     นายกองค์การบริหารส่วนตำบลนาขุม</t>
  </si>
  <si>
    <t xml:space="preserve">   (นายธิตติวุฒิฌ์  พุฒลา)</t>
  </si>
  <si>
    <t>ผู้อำนวยการกองช่าง  รักษาราชการแทน</t>
  </si>
  <si>
    <t>หมายหตุ  7  รายจ่ายค้างจ่าย</t>
  </si>
  <si>
    <t>หมายเหตุ  8 เงินรับฝาก</t>
  </si>
  <si>
    <t>หมายเหตุ 9 เงินสะสม</t>
  </si>
  <si>
    <t>และจะเบิกจ่ายในปีงบประมาณต่อไป ตามรายละเอียดแนบท้ายหมายเหตุ 9</t>
  </si>
  <si>
    <t xml:space="preserve">   ผู้อำนวยการกองช่าง  รักษาราชการแทน    รองปลัดองค์การบริหารส่วนตำบล  รักษาราชการแทน     นายกองค์การบริหารส่วนตำบลนาขุม</t>
  </si>
  <si>
    <t>โครงการปรับปรุงบ่อน้ำตื้นพร้อมจัดซื้อซัมเมอร์ส</t>
  </si>
  <si>
    <t>โครงการซ่อมแซมถนนแอสฟัสท์ติกในหมู่บ้าน ม.1</t>
  </si>
  <si>
    <t>โครงการก่อสร้างที่จอดรถสำหรับประชาชน</t>
  </si>
  <si>
    <t>รายละเอียดแนบท้ายหมายเหตุ  9 เงินสะสม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</si>
</sst>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0_ ;\-#,##0.00\ "/>
    <numFmt numFmtId="188" formatCode="_(* #,##0.00_);_(* \(#,##0.00\);_(* &quot;-&quot;??_);_(@_)"/>
  </numFmts>
  <fonts count="3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22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  <font>
      <u val="doubleAccounting"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11"/>
      <color rgb="FF000000"/>
      <name val="Tahoma"/>
      <family val="2"/>
      <scheme val="minor"/>
    </font>
    <font>
      <b/>
      <sz val="16"/>
      <color rgb="FF000000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.5"/>
      <name val="TH SarabunPSK"/>
      <family val="2"/>
    </font>
    <font>
      <sz val="14.5"/>
      <name val="TH SarabunPSK"/>
      <family val="2"/>
    </font>
    <font>
      <u/>
      <sz val="14.5"/>
      <name val="TH SarabunPSK"/>
      <family val="2"/>
    </font>
    <font>
      <b/>
      <u/>
      <sz val="14.5"/>
      <name val="TH SarabunPSK"/>
      <family val="2"/>
    </font>
    <font>
      <u/>
      <sz val="16"/>
      <name val="TH SarabunPSK"/>
      <family val="2"/>
    </font>
    <font>
      <sz val="15"/>
      <color rgb="FFFF0000"/>
      <name val="TH SarabunPSK"/>
      <family val="2"/>
    </font>
    <font>
      <u val="double"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13" fillId="0" borderId="0"/>
    <xf numFmtId="0" fontId="19" fillId="0" borderId="0"/>
    <xf numFmtId="43" fontId="19" fillId="0" borderId="0" applyFont="0" applyFill="0" applyBorder="0" applyAlignment="0" applyProtection="0"/>
    <xf numFmtId="0" fontId="1" fillId="0" borderId="0"/>
  </cellStyleXfs>
  <cellXfs count="27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Fill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6" fillId="0" borderId="6" xfId="0" applyFont="1" applyBorder="1"/>
    <xf numFmtId="0" fontId="9" fillId="0" borderId="6" xfId="0" applyFont="1" applyBorder="1"/>
    <xf numFmtId="0" fontId="6" fillId="0" borderId="3" xfId="0" applyFont="1" applyBorder="1"/>
    <xf numFmtId="0" fontId="9" fillId="0" borderId="9" xfId="0" applyFont="1" applyBorder="1"/>
    <xf numFmtId="0" fontId="4" fillId="0" borderId="0" xfId="0" applyFont="1" applyAlignment="1">
      <alignment horizontal="center"/>
    </xf>
    <xf numFmtId="43" fontId="4" fillId="0" borderId="0" xfId="1" applyFont="1"/>
    <xf numFmtId="43" fontId="4" fillId="0" borderId="0" xfId="1" applyFont="1" applyAlignment="1">
      <alignment horizontal="center"/>
    </xf>
    <xf numFmtId="43" fontId="3" fillId="0" borderId="10" xfId="1" applyFont="1" applyBorder="1"/>
    <xf numFmtId="43" fontId="3" fillId="0" borderId="0" xfId="1" applyFont="1" applyBorder="1"/>
    <xf numFmtId="0" fontId="12" fillId="0" borderId="0" xfId="0" applyFont="1" applyBorder="1" applyAlignment="1">
      <alignment vertical="center"/>
    </xf>
    <xf numFmtId="43" fontId="4" fillId="0" borderId="0" xfId="4" applyNumberFormat="1" applyFont="1" applyAlignment="1">
      <alignment horizontal="right"/>
    </xf>
    <xf numFmtId="49" fontId="4" fillId="0" borderId="0" xfId="0" applyNumberFormat="1" applyFont="1"/>
    <xf numFmtId="43" fontId="4" fillId="0" borderId="0" xfId="4" applyFont="1" applyAlignment="1">
      <alignment horizontal="right"/>
    </xf>
    <xf numFmtId="43" fontId="4" fillId="0" borderId="0" xfId="4" applyFont="1" applyFill="1" applyBorder="1" applyAlignment="1">
      <alignment horizontal="right" vertical="center"/>
    </xf>
    <xf numFmtId="43" fontId="4" fillId="0" borderId="0" xfId="4" applyNumberFormat="1" applyFont="1" applyFill="1" applyAlignment="1">
      <alignment horizontal="right"/>
    </xf>
    <xf numFmtId="0" fontId="9" fillId="0" borderId="0" xfId="0" applyFont="1" applyAlignment="1">
      <alignment horizontal="center"/>
    </xf>
    <xf numFmtId="0" fontId="6" fillId="0" borderId="6" xfId="0" applyFont="1" applyBorder="1" applyAlignment="1">
      <alignment horizontal="left"/>
    </xf>
    <xf numFmtId="43" fontId="6" fillId="0" borderId="4" xfId="1" applyFont="1" applyBorder="1"/>
    <xf numFmtId="43" fontId="6" fillId="0" borderId="6" xfId="1" applyFont="1" applyBorder="1"/>
    <xf numFmtId="43" fontId="4" fillId="0" borderId="6" xfId="1" applyFont="1" applyBorder="1" applyAlignment="1">
      <alignment vertical="center" wrapText="1"/>
    </xf>
    <xf numFmtId="43" fontId="6" fillId="0" borderId="3" xfId="1" applyFont="1" applyBorder="1"/>
    <xf numFmtId="43" fontId="9" fillId="0" borderId="9" xfId="1" applyFont="1" applyBorder="1"/>
    <xf numFmtId="43" fontId="6" fillId="0" borderId="0" xfId="1" applyFont="1"/>
    <xf numFmtId="43" fontId="10" fillId="0" borderId="0" xfId="1" applyFont="1"/>
    <xf numFmtId="43" fontId="5" fillId="0" borderId="0" xfId="1" applyFont="1"/>
    <xf numFmtId="43" fontId="9" fillId="0" borderId="1" xfId="1" applyFont="1" applyBorder="1" applyAlignment="1">
      <alignment horizontal="center"/>
    </xf>
    <xf numFmtId="0" fontId="4" fillId="0" borderId="22" xfId="5" applyFont="1" applyFill="1" applyBorder="1"/>
    <xf numFmtId="0" fontId="4" fillId="0" borderId="23" xfId="5" applyFont="1" applyFill="1" applyBorder="1"/>
    <xf numFmtId="0" fontId="4" fillId="0" borderId="24" xfId="5" applyFont="1" applyFill="1" applyBorder="1"/>
    <xf numFmtId="0" fontId="4" fillId="0" borderId="6" xfId="5" applyFont="1" applyFill="1" applyBorder="1"/>
    <xf numFmtId="0" fontId="6" fillId="0" borderId="0" xfId="0" applyFont="1" applyAlignment="1">
      <alignment horizontal="center"/>
    </xf>
    <xf numFmtId="0" fontId="9" fillId="0" borderId="0" xfId="0" applyFont="1"/>
    <xf numFmtId="43" fontId="6" fillId="0" borderId="21" xfId="1" applyFont="1" applyBorder="1"/>
    <xf numFmtId="0" fontId="9" fillId="0" borderId="0" xfId="0" applyFont="1" applyBorder="1" applyAlignment="1"/>
    <xf numFmtId="0" fontId="4" fillId="0" borderId="0" xfId="0" applyFont="1" applyFill="1" applyAlignment="1">
      <alignment horizontal="left"/>
    </xf>
    <xf numFmtId="43" fontId="4" fillId="0" borderId="0" xfId="1" applyFont="1" applyFill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Border="1" applyAlignment="1">
      <alignment vertical="center"/>
    </xf>
    <xf numFmtId="43" fontId="0" fillId="0" borderId="0" xfId="1" applyFont="1"/>
    <xf numFmtId="0" fontId="9" fillId="0" borderId="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43" fontId="8" fillId="0" borderId="0" xfId="1" applyFont="1"/>
    <xf numFmtId="43" fontId="8" fillId="0" borderId="0" xfId="0" applyNumberFormat="1" applyFont="1"/>
    <xf numFmtId="43" fontId="6" fillId="0" borderId="1" xfId="0" applyNumberFormat="1" applyFont="1" applyBorder="1" applyAlignment="1">
      <alignment horizontal="left" vertical="center"/>
    </xf>
    <xf numFmtId="43" fontId="6" fillId="0" borderId="1" xfId="1" applyFont="1" applyBorder="1" applyAlignment="1">
      <alignment horizontal="left" vertical="center" wrapText="1"/>
    </xf>
    <xf numFmtId="0" fontId="4" fillId="0" borderId="1" xfId="5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/>
    <xf numFmtId="43" fontId="9" fillId="0" borderId="0" xfId="1" applyFont="1" applyAlignment="1">
      <alignment horizontal="center"/>
    </xf>
    <xf numFmtId="43" fontId="9" fillId="0" borderId="0" xfId="1" applyFont="1"/>
    <xf numFmtId="43" fontId="9" fillId="0" borderId="10" xfId="1" applyFont="1" applyBorder="1"/>
    <xf numFmtId="43" fontId="14" fillId="0" borderId="0" xfId="0" applyNumberFormat="1" applyFont="1"/>
    <xf numFmtId="43" fontId="12" fillId="0" borderId="0" xfId="4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9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/>
    <xf numFmtId="0" fontId="6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43" fontId="9" fillId="0" borderId="11" xfId="1" applyFont="1" applyBorder="1"/>
    <xf numFmtId="43" fontId="9" fillId="0" borderId="12" xfId="0" applyNumberFormat="1" applyFont="1" applyBorder="1"/>
    <xf numFmtId="0" fontId="6" fillId="0" borderId="12" xfId="0" applyFont="1" applyBorder="1" applyAlignment="1">
      <alignment horizontal="center"/>
    </xf>
    <xf numFmtId="43" fontId="9" fillId="0" borderId="10" xfId="0" applyNumberFormat="1" applyFont="1" applyBorder="1"/>
    <xf numFmtId="43" fontId="9" fillId="0" borderId="0" xfId="1" applyFont="1" applyBorder="1"/>
    <xf numFmtId="0" fontId="7" fillId="0" borderId="0" xfId="0" applyFont="1" applyAlignment="1">
      <alignment horizontal="center"/>
    </xf>
    <xf numFmtId="0" fontId="16" fillId="0" borderId="0" xfId="0" applyFont="1"/>
    <xf numFmtId="43" fontId="6" fillId="0" borderId="0" xfId="1" applyFont="1" applyAlignment="1">
      <alignment horizontal="right"/>
    </xf>
    <xf numFmtId="43" fontId="9" fillId="0" borderId="8" xfId="1" applyFont="1" applyBorder="1"/>
    <xf numFmtId="49" fontId="6" fillId="0" borderId="0" xfId="1" applyNumberFormat="1" applyFont="1" applyFill="1" applyAlignment="1">
      <alignment horizontal="center"/>
    </xf>
    <xf numFmtId="0" fontId="4" fillId="0" borderId="6" xfId="3" applyFont="1" applyBorder="1" applyAlignment="1">
      <alignment vertical="center" wrapText="1"/>
    </xf>
    <xf numFmtId="0" fontId="6" fillId="0" borderId="20" xfId="0" applyFont="1" applyBorder="1"/>
    <xf numFmtId="43" fontId="6" fillId="0" borderId="20" xfId="1" applyFont="1" applyBorder="1"/>
    <xf numFmtId="0" fontId="6" fillId="0" borderId="13" xfId="0" applyFont="1" applyBorder="1"/>
    <xf numFmtId="43" fontId="6" fillId="0" borderId="13" xfId="1" applyFont="1" applyBorder="1"/>
    <xf numFmtId="43" fontId="6" fillId="0" borderId="14" xfId="1" applyFont="1" applyBorder="1"/>
    <xf numFmtId="0" fontId="6" fillId="0" borderId="15" xfId="0" applyFont="1" applyBorder="1"/>
    <xf numFmtId="43" fontId="6" fillId="0" borderId="15" xfId="1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49" fontId="9" fillId="0" borderId="6" xfId="1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/>
    </xf>
    <xf numFmtId="49" fontId="9" fillId="0" borderId="4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6" fillId="0" borderId="0" xfId="0" applyNumberFormat="1" applyFont="1" applyBorder="1" applyAlignment="1">
      <alignment horizontal="left" vertical="center"/>
    </xf>
    <xf numFmtId="0" fontId="6" fillId="0" borderId="1" xfId="0" applyFont="1" applyBorder="1"/>
    <xf numFmtId="43" fontId="9" fillId="0" borderId="1" xfId="1" applyFont="1" applyBorder="1" applyAlignment="1">
      <alignment horizontal="center" vertical="center"/>
    </xf>
    <xf numFmtId="43" fontId="6" fillId="0" borderId="1" xfId="1" applyFont="1" applyBorder="1"/>
    <xf numFmtId="0" fontId="4" fillId="0" borderId="0" xfId="5" applyFont="1" applyFill="1" applyBorder="1"/>
    <xf numFmtId="43" fontId="6" fillId="0" borderId="19" xfId="1" applyFont="1" applyBorder="1"/>
    <xf numFmtId="43" fontId="17" fillId="0" borderId="1" xfId="1" applyFont="1" applyBorder="1"/>
    <xf numFmtId="43" fontId="4" fillId="0" borderId="1" xfId="1" applyFont="1" applyBorder="1"/>
    <xf numFmtId="43" fontId="6" fillId="0" borderId="25" xfId="1" applyFont="1" applyBorder="1"/>
    <xf numFmtId="0" fontId="6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43" fontId="9" fillId="0" borderId="14" xfId="1" applyFont="1" applyBorder="1" applyAlignment="1">
      <alignment horizontal="center"/>
    </xf>
    <xf numFmtId="0" fontId="18" fillId="0" borderId="14" xfId="0" applyFont="1" applyBorder="1"/>
    <xf numFmtId="0" fontId="18" fillId="0" borderId="14" xfId="0" applyFont="1" applyBorder="1" applyAlignment="1">
      <alignment horizontal="left" vertical="top" readingOrder="1"/>
    </xf>
    <xf numFmtId="43" fontId="4" fillId="0" borderId="0" xfId="1" applyFont="1" applyAlignment="1">
      <alignment horizontal="left"/>
    </xf>
    <xf numFmtId="187" fontId="4" fillId="0" borderId="0" xfId="1" applyNumberFormat="1" applyFont="1"/>
    <xf numFmtId="43" fontId="14" fillId="0" borderId="0" xfId="1" applyFont="1"/>
    <xf numFmtId="49" fontId="9" fillId="0" borderId="0" xfId="1" applyNumberFormat="1" applyFont="1" applyAlignment="1">
      <alignment horizontal="center"/>
    </xf>
    <xf numFmtId="0" fontId="4" fillId="0" borderId="0" xfId="0" applyFont="1" applyFill="1" applyBorder="1"/>
    <xf numFmtId="0" fontId="20" fillId="0" borderId="0" xfId="0" applyNumberFormat="1" applyFont="1" applyFill="1" applyBorder="1" applyAlignment="1">
      <alignment horizontal="center" wrapText="1" readingOrder="1"/>
    </xf>
    <xf numFmtId="0" fontId="20" fillId="0" borderId="0" xfId="0" applyNumberFormat="1" applyFont="1" applyFill="1" applyBorder="1" applyAlignment="1">
      <alignment readingOrder="1"/>
    </xf>
    <xf numFmtId="0" fontId="20" fillId="0" borderId="0" xfId="0" applyNumberFormat="1" applyFont="1" applyFill="1" applyBorder="1" applyAlignment="1">
      <alignment horizontal="left" wrapText="1" readingOrder="1"/>
    </xf>
    <xf numFmtId="0" fontId="21" fillId="0" borderId="8" xfId="0" applyFont="1" applyFill="1" applyBorder="1" applyAlignment="1">
      <alignment vertical="center"/>
    </xf>
    <xf numFmtId="0" fontId="21" fillId="0" borderId="18" xfId="0" applyFont="1" applyFill="1" applyBorder="1" applyAlignment="1">
      <alignment vertical="center"/>
    </xf>
    <xf numFmtId="0" fontId="22" fillId="0" borderId="0" xfId="0" applyFont="1" applyFill="1" applyBorder="1"/>
    <xf numFmtId="188" fontId="22" fillId="0" borderId="36" xfId="0" applyNumberFormat="1" applyFont="1" applyFill="1" applyBorder="1" applyAlignment="1">
      <alignment horizontal="center"/>
    </xf>
    <xf numFmtId="0" fontId="24" fillId="0" borderId="29" xfId="0" applyFont="1" applyFill="1" applyBorder="1" applyAlignment="1"/>
    <xf numFmtId="0" fontId="24" fillId="0" borderId="30" xfId="0" applyFont="1" applyFill="1" applyBorder="1" applyAlignment="1"/>
    <xf numFmtId="0" fontId="24" fillId="0" borderId="31" xfId="0" applyFont="1" applyFill="1" applyBorder="1" applyAlignment="1"/>
    <xf numFmtId="188" fontId="22" fillId="0" borderId="39" xfId="0" applyNumberFormat="1" applyFont="1" applyFill="1" applyBorder="1" applyAlignment="1">
      <alignment horizontal="center"/>
    </xf>
    <xf numFmtId="0" fontId="25" fillId="0" borderId="30" xfId="0" applyFont="1" applyFill="1" applyBorder="1" applyAlignment="1"/>
    <xf numFmtId="188" fontId="22" fillId="0" borderId="48" xfId="0" applyNumberFormat="1" applyFont="1" applyFill="1" applyBorder="1" applyAlignment="1">
      <alignment horizontal="center"/>
    </xf>
    <xf numFmtId="188" fontId="22" fillId="0" borderId="47" xfId="0" applyNumberFormat="1" applyFont="1" applyFill="1" applyBorder="1" applyAlignment="1">
      <alignment horizontal="center"/>
    </xf>
    <xf numFmtId="0" fontId="23" fillId="0" borderId="29" xfId="0" applyFont="1" applyFill="1" applyBorder="1" applyAlignment="1"/>
    <xf numFmtId="0" fontId="12" fillId="0" borderId="32" xfId="0" applyFont="1" applyFill="1" applyBorder="1" applyAlignment="1"/>
    <xf numFmtId="0" fontId="12" fillId="0" borderId="33" xfId="0" applyFont="1" applyFill="1" applyBorder="1" applyAlignment="1"/>
    <xf numFmtId="0" fontId="12" fillId="0" borderId="34" xfId="0" applyFont="1" applyFill="1" applyBorder="1" applyAlignment="1"/>
    <xf numFmtId="188" fontId="22" fillId="0" borderId="42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27" fillId="0" borderId="0" xfId="0" applyFont="1" applyFill="1" applyBorder="1"/>
    <xf numFmtId="0" fontId="22" fillId="0" borderId="7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43" fontId="22" fillId="0" borderId="3" xfId="0" applyNumberFormat="1" applyFont="1" applyFill="1" applyBorder="1" applyAlignment="1">
      <alignment horizontal="center" vertical="center"/>
    </xf>
    <xf numFmtId="188" fontId="22" fillId="0" borderId="1" xfId="0" applyNumberFormat="1" applyFont="1" applyFill="1" applyBorder="1" applyAlignment="1">
      <alignment horizontal="center"/>
    </xf>
    <xf numFmtId="188" fontId="21" fillId="0" borderId="1" xfId="0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14" fontId="22" fillId="0" borderId="7" xfId="0" applyNumberFormat="1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/>
    </xf>
    <xf numFmtId="0" fontId="22" fillId="0" borderId="12" xfId="0" applyFont="1" applyFill="1" applyBorder="1" applyAlignment="1">
      <alignment horizontal="left"/>
    </xf>
    <xf numFmtId="0" fontId="28" fillId="0" borderId="0" xfId="0" applyFont="1" applyFill="1" applyBorder="1"/>
    <xf numFmtId="43" fontId="4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6" xfId="3" applyFont="1" applyBorder="1" applyAlignment="1">
      <alignment vertical="center" wrapText="1"/>
    </xf>
    <xf numFmtId="49" fontId="4" fillId="0" borderId="0" xfId="0" applyNumberFormat="1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43" fontId="4" fillId="0" borderId="0" xfId="1" applyFont="1" applyBorder="1" applyAlignment="1">
      <alignment horizontal="center"/>
    </xf>
    <xf numFmtId="43" fontId="4" fillId="0" borderId="0" xfId="1" applyFont="1" applyBorder="1"/>
    <xf numFmtId="0" fontId="3" fillId="0" borderId="0" xfId="0" applyFont="1" applyBorder="1"/>
    <xf numFmtId="0" fontId="6" fillId="0" borderId="0" xfId="0" applyFont="1" applyBorder="1"/>
    <xf numFmtId="43" fontId="4" fillId="0" borderId="0" xfId="1" applyFont="1" applyFill="1" applyBorder="1"/>
    <xf numFmtId="43" fontId="22" fillId="0" borderId="0" xfId="1" applyFont="1" applyFill="1" applyBorder="1"/>
    <xf numFmtId="43" fontId="22" fillId="0" borderId="3" xfId="1" applyFont="1" applyFill="1" applyBorder="1" applyAlignment="1">
      <alignment horizontal="center" vertical="center"/>
    </xf>
    <xf numFmtId="43" fontId="4" fillId="0" borderId="1" xfId="0" applyNumberFormat="1" applyFont="1" applyFill="1" applyBorder="1"/>
    <xf numFmtId="0" fontId="9" fillId="0" borderId="0" xfId="0" applyFont="1" applyAlignment="1"/>
    <xf numFmtId="0" fontId="4" fillId="0" borderId="0" xfId="8" applyFont="1"/>
    <xf numFmtId="0" fontId="4" fillId="0" borderId="0" xfId="8" applyFont="1" applyAlignment="1"/>
    <xf numFmtId="43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10" xfId="0" applyFont="1" applyBorder="1"/>
    <xf numFmtId="0" fontId="29" fillId="0" borderId="10" xfId="0" applyFont="1" applyBorder="1"/>
    <xf numFmtId="43" fontId="6" fillId="0" borderId="0" xfId="1" applyFont="1" applyBorder="1"/>
    <xf numFmtId="43" fontId="6" fillId="0" borderId="12" xfId="1" applyFont="1" applyBorder="1"/>
    <xf numFmtId="43" fontId="9" fillId="0" borderId="12" xfId="1" applyFont="1" applyBorder="1"/>
    <xf numFmtId="43" fontId="9" fillId="0" borderId="0" xfId="0" applyNumberFormat="1" applyFont="1" applyBorder="1"/>
    <xf numFmtId="43" fontId="4" fillId="0" borderId="0" xfId="4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5" fillId="0" borderId="0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3" fontId="9" fillId="0" borderId="2" xfId="1" applyFont="1" applyBorder="1" applyAlignment="1">
      <alignment horizontal="center"/>
    </xf>
    <xf numFmtId="43" fontId="9" fillId="0" borderId="19" xfId="1" applyFont="1" applyBorder="1" applyAlignment="1">
      <alignment horizontal="center"/>
    </xf>
    <xf numFmtId="43" fontId="9" fillId="0" borderId="5" xfId="1" applyFont="1" applyBorder="1" applyAlignment="1">
      <alignment horizontal="center" vertical="center"/>
    </xf>
    <xf numFmtId="43" fontId="9" fillId="0" borderId="17" xfId="1" applyFont="1" applyBorder="1" applyAlignment="1">
      <alignment horizontal="center" vertical="center"/>
    </xf>
    <xf numFmtId="43" fontId="9" fillId="0" borderId="7" xfId="1" applyFont="1" applyBorder="1" applyAlignment="1">
      <alignment horizontal="center" vertical="center"/>
    </xf>
    <xf numFmtId="43" fontId="9" fillId="0" borderId="18" xfId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3" fontId="4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188" fontId="22" fillId="0" borderId="41" xfId="0" applyNumberFormat="1" applyFont="1" applyFill="1" applyBorder="1" applyAlignment="1">
      <alignment horizontal="center"/>
    </xf>
    <xf numFmtId="188" fontId="22" fillId="0" borderId="42" xfId="0" applyNumberFormat="1" applyFont="1" applyFill="1" applyBorder="1" applyAlignment="1">
      <alignment horizontal="center"/>
    </xf>
    <xf numFmtId="188" fontId="22" fillId="0" borderId="50" xfId="0" applyNumberFormat="1" applyFont="1" applyFill="1" applyBorder="1" applyAlignment="1">
      <alignment horizontal="center"/>
    </xf>
    <xf numFmtId="188" fontId="22" fillId="0" borderId="51" xfId="0" applyNumberFormat="1" applyFont="1" applyFill="1" applyBorder="1" applyAlignment="1">
      <alignment horizontal="center"/>
    </xf>
    <xf numFmtId="188" fontId="22" fillId="0" borderId="53" xfId="0" applyNumberFormat="1" applyFont="1" applyFill="1" applyBorder="1" applyAlignment="1">
      <alignment horizontal="center"/>
    </xf>
    <xf numFmtId="188" fontId="22" fillId="0" borderId="38" xfId="0" applyNumberFormat="1" applyFont="1" applyFill="1" applyBorder="1" applyAlignment="1">
      <alignment horizontal="center"/>
    </xf>
    <xf numFmtId="188" fontId="22" fillId="0" borderId="39" xfId="0" applyNumberFormat="1" applyFont="1" applyFill="1" applyBorder="1" applyAlignment="1">
      <alignment horizontal="center"/>
    </xf>
    <xf numFmtId="188" fontId="22" fillId="0" borderId="47" xfId="0" applyNumberFormat="1" applyFont="1" applyFill="1" applyBorder="1" applyAlignment="1">
      <alignment horizontal="center"/>
    </xf>
    <xf numFmtId="188" fontId="22" fillId="0" borderId="52" xfId="0" applyNumberFormat="1" applyFont="1" applyFill="1" applyBorder="1" applyAlignment="1">
      <alignment horizontal="center"/>
    </xf>
    <xf numFmtId="188" fontId="22" fillId="0" borderId="49" xfId="0" applyNumberFormat="1" applyFont="1" applyFill="1" applyBorder="1" applyAlignment="1">
      <alignment horizontal="center"/>
    </xf>
    <xf numFmtId="188" fontId="22" fillId="0" borderId="45" xfId="0" applyNumberFormat="1" applyFont="1" applyFill="1" applyBorder="1" applyAlignment="1">
      <alignment horizontal="center"/>
    </xf>
    <xf numFmtId="188" fontId="22" fillId="0" borderId="43" xfId="0" applyNumberFormat="1" applyFont="1" applyFill="1" applyBorder="1" applyAlignment="1">
      <alignment horizontal="center"/>
    </xf>
    <xf numFmtId="0" fontId="23" fillId="0" borderId="26" xfId="0" applyFont="1" applyFill="1" applyBorder="1" applyAlignment="1">
      <alignment horizontal="left"/>
    </xf>
    <xf numFmtId="0" fontId="23" fillId="0" borderId="27" xfId="0" applyFont="1" applyFill="1" applyBorder="1" applyAlignment="1">
      <alignment horizontal="left"/>
    </xf>
    <xf numFmtId="0" fontId="23" fillId="0" borderId="28" xfId="0" applyFont="1" applyFill="1" applyBorder="1" applyAlignment="1">
      <alignment horizontal="left"/>
    </xf>
    <xf numFmtId="188" fontId="22" fillId="0" borderId="35" xfId="0" applyNumberFormat="1" applyFont="1" applyFill="1" applyBorder="1" applyAlignment="1">
      <alignment horizontal="center"/>
    </xf>
    <xf numFmtId="188" fontId="22" fillId="0" borderId="36" xfId="0" applyNumberFormat="1" applyFont="1" applyFill="1" applyBorder="1" applyAlignment="1">
      <alignment horizontal="center"/>
    </xf>
    <xf numFmtId="188" fontId="22" fillId="0" borderId="44" xfId="0" applyNumberFormat="1" applyFont="1" applyFill="1" applyBorder="1" applyAlignment="1">
      <alignment horizontal="center"/>
    </xf>
    <xf numFmtId="188" fontId="22" fillId="0" borderId="46" xfId="0" applyNumberFormat="1" applyFont="1" applyFill="1" applyBorder="1" applyAlignment="1">
      <alignment horizontal="center"/>
    </xf>
    <xf numFmtId="188" fontId="22" fillId="0" borderId="40" xfId="0" applyNumberFormat="1" applyFont="1" applyFill="1" applyBorder="1" applyAlignment="1">
      <alignment horizontal="center"/>
    </xf>
    <xf numFmtId="43" fontId="4" fillId="0" borderId="0" xfId="7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88" fontId="4" fillId="0" borderId="0" xfId="0" applyNumberFormat="1" applyFont="1" applyFill="1" applyBorder="1" applyAlignment="1">
      <alignment horizontal="center"/>
    </xf>
    <xf numFmtId="188" fontId="4" fillId="0" borderId="10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 readingOrder="1"/>
    </xf>
    <xf numFmtId="0" fontId="20" fillId="0" borderId="0" xfId="0" applyNumberFormat="1" applyFont="1" applyFill="1" applyBorder="1" applyAlignment="1">
      <alignment horizontal="center" wrapText="1" readingOrder="1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88" fontId="22" fillId="0" borderId="37" xfId="0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/>
    </xf>
    <xf numFmtId="43" fontId="22" fillId="0" borderId="2" xfId="7" applyFont="1" applyFill="1" applyBorder="1" applyAlignment="1">
      <alignment horizontal="center"/>
    </xf>
    <xf numFmtId="43" fontId="22" fillId="0" borderId="19" xfId="7" applyFont="1" applyFill="1" applyBorder="1" applyAlignment="1">
      <alignment horizontal="center"/>
    </xf>
    <xf numFmtId="188" fontId="22" fillId="0" borderId="1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188" fontId="21" fillId="0" borderId="1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43" fontId="22" fillId="0" borderId="2" xfId="7" applyFont="1" applyFill="1" applyBorder="1" applyAlignment="1">
      <alignment horizontal="center" vertical="center"/>
    </xf>
    <xf numFmtId="43" fontId="22" fillId="0" borderId="19" xfId="7" applyFont="1" applyFill="1" applyBorder="1" applyAlignment="1">
      <alignment horizontal="center" vertical="center"/>
    </xf>
    <xf numFmtId="43" fontId="22" fillId="0" borderId="2" xfId="0" applyNumberFormat="1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188" fontId="22" fillId="0" borderId="2" xfId="0" applyNumberFormat="1" applyFont="1" applyFill="1" applyBorder="1" applyAlignment="1">
      <alignment horizontal="center"/>
    </xf>
    <xf numFmtId="188" fontId="22" fillId="0" borderId="19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43" fontId="22" fillId="0" borderId="2" xfId="7" applyFont="1" applyFill="1" applyBorder="1" applyAlignment="1">
      <alignment horizontal="right"/>
    </xf>
    <xf numFmtId="43" fontId="22" fillId="0" borderId="19" xfId="7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43" fontId="4" fillId="0" borderId="1" xfId="0" applyNumberFormat="1" applyFont="1" applyFill="1" applyBorder="1" applyAlignment="1">
      <alignment horizontal="center"/>
    </xf>
    <xf numFmtId="43" fontId="4" fillId="0" borderId="2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9">
    <cellStyle name="Comma" xfId="1" builtinId="3"/>
    <cellStyle name="Comma 2" xfId="7"/>
    <cellStyle name="Normal" xfId="0" builtinId="0"/>
    <cellStyle name="Normal 2" xfId="6"/>
    <cellStyle name="Normal 2 3" xfId="8"/>
    <cellStyle name="เครื่องหมายจุลภาค 12" xfId="4"/>
    <cellStyle name="เครื่องหมายจุลภาค 2" xfId="2"/>
    <cellStyle name="ปกติ 2" xfId="3"/>
    <cellStyle name="ปกติ 4 2" xfId="5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43</xdr:row>
      <xdr:rowOff>0</xdr:rowOff>
    </xdr:from>
    <xdr:to>
      <xdr:col>2</xdr:col>
      <xdr:colOff>695324</xdr:colOff>
      <xdr:row>45</xdr:row>
      <xdr:rowOff>266700</xdr:rowOff>
    </xdr:to>
    <xdr:sp macro="" textlink="">
      <xdr:nvSpPr>
        <xdr:cNvPr id="2" name="TextBox 1"/>
        <xdr:cNvSpPr txBox="1"/>
      </xdr:nvSpPr>
      <xdr:spPr>
        <a:xfrm>
          <a:off x="95250" y="12487275"/>
          <a:ext cx="2438399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(นายธิตติวุฒิฌ์  พุฒลา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)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ผู้อำนวยการกองช่าง  รักษาราชการแทน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ผู้อำนวยการกองคลัง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1333500</xdr:colOff>
      <xdr:row>42</xdr:row>
      <xdr:rowOff>247649</xdr:rowOff>
    </xdr:from>
    <xdr:to>
      <xdr:col>4</xdr:col>
      <xdr:colOff>1276349</xdr:colOff>
      <xdr:row>45</xdr:row>
      <xdr:rowOff>238124</xdr:rowOff>
    </xdr:to>
    <xdr:sp macro="" textlink="">
      <xdr:nvSpPr>
        <xdr:cNvPr id="3" name="TextBox 2"/>
        <xdr:cNvSpPr txBox="1"/>
      </xdr:nvSpPr>
      <xdr:spPr>
        <a:xfrm>
          <a:off x="3171825" y="11639549"/>
          <a:ext cx="3238499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(พงศธร   รัตนโชติคุณ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)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รองปลัดองค์การบริหารส่วนตำบล  รักษาราชการแทน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ปลัดองค์การบริหารส่วนตำบลนาขุม</a:t>
          </a:r>
        </a:p>
        <a:p>
          <a:endParaRPr lang="th-TH" sz="1600">
            <a:latin typeface="TH Chakra Petch" panose="02000506000000020004" pitchFamily="2" charset="-34"/>
            <a:cs typeface="TH Chakra Petch" panose="02000506000000020004" pitchFamily="2" charset="-34"/>
          </a:endParaRPr>
        </a:p>
      </xdr:txBody>
    </xdr:sp>
    <xdr:clientData/>
  </xdr:twoCellAnchor>
  <xdr:twoCellAnchor>
    <xdr:from>
      <xdr:col>4</xdr:col>
      <xdr:colOff>1600202</xdr:colOff>
      <xdr:row>42</xdr:row>
      <xdr:rowOff>247650</xdr:rowOff>
    </xdr:from>
    <xdr:to>
      <xdr:col>6</xdr:col>
      <xdr:colOff>1123951</xdr:colOff>
      <xdr:row>45</xdr:row>
      <xdr:rowOff>238124</xdr:rowOff>
    </xdr:to>
    <xdr:sp macro="" textlink="">
      <xdr:nvSpPr>
        <xdr:cNvPr id="4" name="TextBox 3"/>
        <xdr:cNvSpPr txBox="1"/>
      </xdr:nvSpPr>
      <xdr:spPr>
        <a:xfrm>
          <a:off x="6734177" y="11639550"/>
          <a:ext cx="3171824" cy="971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(นางสกุลตรา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บุตรที)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นายกองค์การบริหารส่วนตำบลนาขุม</a:t>
          </a:r>
        </a:p>
        <a:p>
          <a:r>
            <a:rPr lang="th-TH" sz="1600">
              <a:latin typeface="TH Chakra Petch" panose="02000506000000020004" pitchFamily="2" charset="-34"/>
              <a:cs typeface="TH Chakra Petch" panose="02000506000000020004" pitchFamily="2" charset="-34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39</xdr:row>
      <xdr:rowOff>0</xdr:rowOff>
    </xdr:from>
    <xdr:to>
      <xdr:col>5</xdr:col>
      <xdr:colOff>514350</xdr:colOff>
      <xdr:row>41</xdr:row>
      <xdr:rowOff>266700</xdr:rowOff>
    </xdr:to>
    <xdr:sp macro="" textlink="">
      <xdr:nvSpPr>
        <xdr:cNvPr id="2" name="TextBox 1"/>
        <xdr:cNvSpPr txBox="1"/>
      </xdr:nvSpPr>
      <xdr:spPr>
        <a:xfrm>
          <a:off x="95251" y="10858500"/>
          <a:ext cx="2533649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(นายธิตติวุฒิฌ์  พุฒลา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)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ผู้อำนวยการกองช่าง  รักษาราชการแทน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ผู้อำนวยการกองคลัง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5</xdr:col>
      <xdr:colOff>523876</xdr:colOff>
      <xdr:row>39</xdr:row>
      <xdr:rowOff>28574</xdr:rowOff>
    </xdr:from>
    <xdr:to>
      <xdr:col>14</xdr:col>
      <xdr:colOff>85725</xdr:colOff>
      <xdr:row>41</xdr:row>
      <xdr:rowOff>285749</xdr:rowOff>
    </xdr:to>
    <xdr:sp macro="" textlink="">
      <xdr:nvSpPr>
        <xdr:cNvPr id="3" name="TextBox 2"/>
        <xdr:cNvSpPr txBox="1"/>
      </xdr:nvSpPr>
      <xdr:spPr>
        <a:xfrm>
          <a:off x="2638426" y="10887074"/>
          <a:ext cx="3362324" cy="82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(พงศธร   รัตนโชติคุณ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)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รองปลัดองค์การบริหารส่วนตำบล  รักษาราชการแทน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ปลัดองค์การบริหารส่วนตำบลนาขุม</a:t>
          </a:r>
        </a:p>
        <a:p>
          <a:endParaRPr lang="th-TH" sz="1600">
            <a:latin typeface="TH Chakra Petch" panose="02000506000000020004" pitchFamily="2" charset="-34"/>
            <a:cs typeface="TH Chakra Petch" panose="02000506000000020004" pitchFamily="2" charset="-34"/>
          </a:endParaRPr>
        </a:p>
      </xdr:txBody>
    </xdr:sp>
    <xdr:clientData/>
  </xdr:twoCellAnchor>
  <xdr:twoCellAnchor>
    <xdr:from>
      <xdr:col>14</xdr:col>
      <xdr:colOff>95251</xdr:colOff>
      <xdr:row>38</xdr:row>
      <xdr:rowOff>276225</xdr:rowOff>
    </xdr:from>
    <xdr:to>
      <xdr:col>21</xdr:col>
      <xdr:colOff>457200</xdr:colOff>
      <xdr:row>41</xdr:row>
      <xdr:rowOff>257174</xdr:rowOff>
    </xdr:to>
    <xdr:sp macro="" textlink="">
      <xdr:nvSpPr>
        <xdr:cNvPr id="4" name="TextBox 3"/>
        <xdr:cNvSpPr txBox="1"/>
      </xdr:nvSpPr>
      <xdr:spPr>
        <a:xfrm>
          <a:off x="6010276" y="10848975"/>
          <a:ext cx="3000374" cy="838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(นางสกุลตรา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บุตรที)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นายกองค์การบริหารส่วนตำบลนาขุม</a:t>
          </a:r>
        </a:p>
        <a:p>
          <a:r>
            <a:rPr lang="th-TH" sz="1600">
              <a:latin typeface="TH Chakra Petch" panose="02000506000000020004" pitchFamily="2" charset="-34"/>
              <a:cs typeface="TH Chakra Petch" panose="02000506000000020004" pitchFamily="2" charset="-34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66675</xdr:colOff>
          <xdr:row>35</xdr:row>
          <xdr:rowOff>38100</xdr:rowOff>
        </xdr:to>
        <xdr:sp macro="" textlink="">
          <xdr:nvSpPr>
            <xdr:cNvPr id="33793" name="Control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123825</xdr:colOff>
          <xdr:row>35</xdr:row>
          <xdr:rowOff>38100</xdr:rowOff>
        </xdr:to>
        <xdr:sp macro="" textlink="">
          <xdr:nvSpPr>
            <xdr:cNvPr id="33794" name="Control 2" hidden="1">
              <a:extLst>
                <a:ext uri="{63B3BB69-23CF-44E3-9099-C40C66FF867C}">
                  <a14:compatExt spid="_x0000_s33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66675</xdr:colOff>
          <xdr:row>35</xdr:row>
          <xdr:rowOff>38100</xdr:rowOff>
        </xdr:to>
        <xdr:sp macro="" textlink="">
          <xdr:nvSpPr>
            <xdr:cNvPr id="33795" name="Control 3" hidden="1">
              <a:extLst>
                <a:ext uri="{63B3BB69-23CF-44E3-9099-C40C66FF867C}">
                  <a14:compatExt spid="_x0000_s33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123825</xdr:colOff>
          <xdr:row>35</xdr:row>
          <xdr:rowOff>38100</xdr:rowOff>
        </xdr:to>
        <xdr:sp macro="" textlink="">
          <xdr:nvSpPr>
            <xdr:cNvPr id="33796" name="Control 4" hidden="1">
              <a:extLst>
                <a:ext uri="{63B3BB69-23CF-44E3-9099-C40C66FF867C}">
                  <a14:compatExt spid="_x0000_s33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66675</xdr:colOff>
          <xdr:row>35</xdr:row>
          <xdr:rowOff>38100</xdr:rowOff>
        </xdr:to>
        <xdr:sp macro="" textlink="">
          <xdr:nvSpPr>
            <xdr:cNvPr id="33797" name="Control 5" hidden="1">
              <a:extLst>
                <a:ext uri="{63B3BB69-23CF-44E3-9099-C40C66FF867C}">
                  <a14:compatExt spid="_x0000_s33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123825</xdr:colOff>
          <xdr:row>35</xdr:row>
          <xdr:rowOff>38100</xdr:rowOff>
        </xdr:to>
        <xdr:sp macro="" textlink="">
          <xdr:nvSpPr>
            <xdr:cNvPr id="33798" name="Control 6" hidden="1">
              <a:extLst>
                <a:ext uri="{63B3BB69-23CF-44E3-9099-C40C66FF867C}">
                  <a14:compatExt spid="_x0000_s33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95251</xdr:colOff>
      <xdr:row>23</xdr:row>
      <xdr:rowOff>0</xdr:rowOff>
    </xdr:from>
    <xdr:to>
      <xdr:col>5</xdr:col>
      <xdr:colOff>514350</xdr:colOff>
      <xdr:row>25</xdr:row>
      <xdr:rowOff>266700</xdr:rowOff>
    </xdr:to>
    <xdr:sp macro="" textlink="">
      <xdr:nvSpPr>
        <xdr:cNvPr id="11" name="TextBox 10"/>
        <xdr:cNvSpPr txBox="1"/>
      </xdr:nvSpPr>
      <xdr:spPr>
        <a:xfrm>
          <a:off x="95251" y="11144250"/>
          <a:ext cx="2533649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(นายธิตติวุฒิฌ์  พุฒลา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)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ผู้อำนวยการกองช่าง  รักษาราชการแทน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ผู้อำนวยการกองคลัง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5</xdr:col>
      <xdr:colOff>523876</xdr:colOff>
      <xdr:row>23</xdr:row>
      <xdr:rowOff>28574</xdr:rowOff>
    </xdr:from>
    <xdr:to>
      <xdr:col>14</xdr:col>
      <xdr:colOff>85725</xdr:colOff>
      <xdr:row>25</xdr:row>
      <xdr:rowOff>285749</xdr:rowOff>
    </xdr:to>
    <xdr:sp macro="" textlink="">
      <xdr:nvSpPr>
        <xdr:cNvPr id="12" name="TextBox 11"/>
        <xdr:cNvSpPr txBox="1"/>
      </xdr:nvSpPr>
      <xdr:spPr>
        <a:xfrm>
          <a:off x="2638426" y="11172824"/>
          <a:ext cx="3609974" cy="82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(พงศธร   รัตนโชติคุณ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)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รองปลัดองค์การบริหารส่วนตำบล  รักษาราชการแทน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ปลัดองค์การบริหารส่วนตำบลนาขุม</a:t>
          </a:r>
        </a:p>
        <a:p>
          <a:endParaRPr lang="th-TH" sz="1600">
            <a:latin typeface="TH Chakra Petch" panose="02000506000000020004" pitchFamily="2" charset="-34"/>
            <a:cs typeface="TH Chakra Petch" panose="02000506000000020004" pitchFamily="2" charset="-34"/>
          </a:endParaRPr>
        </a:p>
      </xdr:txBody>
    </xdr:sp>
    <xdr:clientData/>
  </xdr:twoCellAnchor>
  <xdr:twoCellAnchor>
    <xdr:from>
      <xdr:col>14</xdr:col>
      <xdr:colOff>95251</xdr:colOff>
      <xdr:row>22</xdr:row>
      <xdr:rowOff>276225</xdr:rowOff>
    </xdr:from>
    <xdr:to>
      <xdr:col>21</xdr:col>
      <xdr:colOff>457200</xdr:colOff>
      <xdr:row>25</xdr:row>
      <xdr:rowOff>257174</xdr:rowOff>
    </xdr:to>
    <xdr:sp macro="" textlink="">
      <xdr:nvSpPr>
        <xdr:cNvPr id="13" name="TextBox 12"/>
        <xdr:cNvSpPr txBox="1"/>
      </xdr:nvSpPr>
      <xdr:spPr>
        <a:xfrm>
          <a:off x="6257926" y="11134725"/>
          <a:ext cx="3000374" cy="838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(นางสกุลตรา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บุตรที)</a:t>
          </a:r>
        </a:p>
        <a:p>
          <a:pPr algn="ctr"/>
          <a:r>
            <a:rPr lang="th-TH" sz="1600" baseline="0">
              <a:latin typeface="TH SarabunPSK" pitchFamily="34" charset="-34"/>
              <a:cs typeface="TH SarabunPSK" pitchFamily="34" charset="-34"/>
            </a:rPr>
            <a:t>นายกองค์การบริหารส่วนตำบลนาขุม</a:t>
          </a:r>
        </a:p>
        <a:p>
          <a:r>
            <a:rPr lang="th-TH" sz="1600">
              <a:latin typeface="TH Chakra Petch" panose="02000506000000020004" pitchFamily="2" charset="-34"/>
              <a:cs typeface="TH Chakra Petch" panose="02000506000000020004" pitchFamily="2" charset="-34"/>
            </a:rPr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.AUTOBVT-6Q77FP3\Downloads\40198_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แสดงฐานะการเงิน"/>
      <sheetName val="ข้อมูลทั่วไป"/>
      <sheetName val="หมายเหตุ 2 งบทรัพย์สิน"/>
      <sheetName val="หมายเหตุ 3 เงินฝากธนาคาร"/>
      <sheetName val="หมายเหตุ 4 รายได้ฯ ค้างรับ"/>
      <sheetName val="หมายเหตุ 5 ลูกหนี้เศรษฐกิจชุมช"/>
      <sheetName val="หมายเหตุ 6 รายจ่ายค้างจ่าย"/>
      <sheetName val="หมายเหตุ 7 เงินรับฝาก"/>
      <sheetName val="หมายเหตุ 8 เงินสะสม"/>
      <sheetName val="รายละเอียดฯ หมายเหตุ 8"/>
      <sheetName val="หมายเหตุ 4 เงินฝากฯ คลัง"/>
      <sheetName val="หมายเหตุ 5 เงินฝากกองทุน"/>
      <sheetName val="หมายเหตุ 6 ลูกหนี้เงินยืม"/>
      <sheetName val="หมายเหตุ 8 ลูกหนี้ค่าภาษี"/>
      <sheetName val="หมายเหตุ 9 ลูกหนี้รายได้อื่นๆ"/>
      <sheetName val="หมายเหตุ 11 ลูกหนี้อื่นๆ"/>
      <sheetName val="หมายเหตุ 12 สินทรัพย์หมุนเวียนฯ"/>
      <sheetName val="หมายเหตุ 13 ลูกหนี้เงินสะสม"/>
      <sheetName val="หมายเหตุ 14 สินทรัพย์ไม่หมุนฯ"/>
      <sheetName val="หมายเหตุ 16 ฎีกาค้างจ่าย"/>
      <sheetName val="หมายเหตุ 18 หนั้สินหมุนเวียนฯ"/>
      <sheetName val="หมายเหตุ 19 เจ้าหนี้เงินกู้"/>
      <sheetName val="หมายเหตุ 20 หนั้สินไม่หมุนฯ"/>
      <sheetName val="รายละเอียดฯ หมายเหตุ 22"/>
      <sheetName val="งบกลาง"/>
      <sheetName val="บริหารงานทั่วไป"/>
      <sheetName val="การรักษาความสงบภายใน"/>
      <sheetName val="การศึกษา"/>
      <sheetName val="สาธารณสุข"/>
      <sheetName val="สังคมสงเคราะห์"/>
      <sheetName val="เคหะและชุมชน"/>
      <sheetName val="สร้างความเข้มแข็งฯ"/>
      <sheetName val="การศาสนาฯ"/>
      <sheetName val="อุตสาหกรรมฯ"/>
      <sheetName val="การเกษตร"/>
      <sheetName val="การพาณิชย์"/>
      <sheetName val="แผนงานรวม"/>
      <sheetName val="จ่ายจากเงินสะสม"/>
      <sheetName val="จ่ายจากเงินรายรับ"/>
      <sheetName val="จ่ายจากเงินรายรับและเงินสะสม"/>
      <sheetName val="รายรับ เงินสะสม เงินทุนสำรองฯ"/>
      <sheetName val="รายรับ เงินสะสม ฯเงินกู้"/>
      <sheetName val="Sheet1"/>
    </sheetNames>
    <sheetDataSet>
      <sheetData sheetId="0"/>
      <sheetData sheetId="1"/>
      <sheetData sheetId="2"/>
      <sheetData sheetId="3">
        <row r="2">
          <cell r="A2" t="str">
            <v>หมายเหตุประกอบงบแสดงฐานะการเงิน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</row>
        <row r="3">
          <cell r="A3" t="str">
            <v>สำหรับปี สิ้นสุดวันที่  30  กันยายน  2561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76" workbookViewId="0">
      <selection activeCell="J18" sqref="J18"/>
    </sheetView>
  </sheetViews>
  <sheetFormatPr defaultRowHeight="21" x14ac:dyDescent="0.35"/>
  <cols>
    <col min="1" max="1" width="7" style="4" customWidth="1"/>
    <col min="2" max="2" width="5.375" style="4" customWidth="1"/>
    <col min="3" max="3" width="32" style="4" customWidth="1"/>
    <col min="4" max="4" width="8.125" style="78" customWidth="1"/>
    <col min="5" max="5" width="16.125" style="4" customWidth="1"/>
    <col min="6" max="6" width="3.75" style="4" customWidth="1"/>
    <col min="7" max="7" width="15.875" style="5" customWidth="1"/>
    <col min="8" max="8" width="8.25" style="4" customWidth="1"/>
    <col min="9" max="9" width="14.625" style="4" customWidth="1"/>
    <col min="10" max="16384" width="9" style="4"/>
  </cols>
  <sheetData>
    <row r="1" spans="1:7" ht="23.25" x14ac:dyDescent="0.35">
      <c r="A1" s="192" t="s">
        <v>81</v>
      </c>
      <c r="B1" s="192"/>
      <c r="C1" s="192"/>
      <c r="D1" s="192"/>
      <c r="E1" s="192"/>
      <c r="F1" s="192"/>
      <c r="G1" s="192"/>
    </row>
    <row r="2" spans="1:7" x14ac:dyDescent="0.35">
      <c r="A2" s="191" t="s">
        <v>21</v>
      </c>
      <c r="B2" s="191"/>
      <c r="C2" s="191"/>
      <c r="D2" s="191"/>
      <c r="E2" s="191"/>
      <c r="F2" s="191"/>
      <c r="G2" s="191"/>
    </row>
    <row r="3" spans="1:7" x14ac:dyDescent="0.35">
      <c r="A3" s="191" t="s">
        <v>244</v>
      </c>
      <c r="B3" s="191"/>
      <c r="C3" s="191"/>
      <c r="D3" s="191"/>
      <c r="E3" s="191"/>
      <c r="F3" s="191"/>
      <c r="G3" s="191"/>
    </row>
    <row r="4" spans="1:7" ht="36.75" customHeight="1" x14ac:dyDescent="0.35">
      <c r="D4" s="163" t="s">
        <v>5</v>
      </c>
      <c r="E4" s="163" t="s">
        <v>166</v>
      </c>
      <c r="F4" s="163"/>
      <c r="G4" s="163" t="s">
        <v>165</v>
      </c>
    </row>
    <row r="5" spans="1:7" ht="27.75" customHeight="1" thickBot="1" x14ac:dyDescent="0.4">
      <c r="A5" s="41" t="s">
        <v>22</v>
      </c>
      <c r="B5" s="41"/>
      <c r="D5" s="78">
        <v>2</v>
      </c>
      <c r="E5" s="79">
        <v>21576990</v>
      </c>
      <c r="F5" s="32"/>
      <c r="G5" s="79">
        <v>18391190</v>
      </c>
    </row>
    <row r="6" spans="1:7" ht="24" customHeight="1" thickTop="1" x14ac:dyDescent="0.35">
      <c r="A6" s="41" t="s">
        <v>23</v>
      </c>
      <c r="B6" s="41"/>
      <c r="E6" s="32"/>
      <c r="F6" s="32"/>
      <c r="G6" s="4"/>
    </row>
    <row r="7" spans="1:7" x14ac:dyDescent="0.35">
      <c r="A7" s="41"/>
      <c r="B7" s="41" t="s">
        <v>24</v>
      </c>
      <c r="E7" s="32"/>
      <c r="F7" s="32"/>
      <c r="G7" s="4"/>
    </row>
    <row r="8" spans="1:7" ht="24.95" customHeight="1" x14ac:dyDescent="0.35">
      <c r="C8" s="4" t="s">
        <v>25</v>
      </c>
      <c r="D8" s="78">
        <v>3</v>
      </c>
      <c r="E8" s="32">
        <v>20559858.75</v>
      </c>
      <c r="F8" s="32"/>
      <c r="G8" s="32">
        <v>17724187.09</v>
      </c>
    </row>
    <row r="9" spans="1:7" ht="24.95" customHeight="1" x14ac:dyDescent="0.35">
      <c r="C9" s="4" t="s">
        <v>26</v>
      </c>
      <c r="E9" s="32"/>
      <c r="F9" s="32"/>
      <c r="G9" s="32" t="s">
        <v>9</v>
      </c>
    </row>
    <row r="10" spans="1:7" ht="24.95" customHeight="1" x14ac:dyDescent="0.35">
      <c r="C10" s="4" t="s">
        <v>27</v>
      </c>
      <c r="E10" s="32"/>
      <c r="F10" s="32"/>
      <c r="G10" s="32" t="s">
        <v>9</v>
      </c>
    </row>
    <row r="11" spans="1:7" ht="24.95" customHeight="1" x14ac:dyDescent="0.35">
      <c r="C11" s="4" t="s">
        <v>28</v>
      </c>
      <c r="D11" s="78">
        <v>4</v>
      </c>
      <c r="E11" s="186">
        <v>604000</v>
      </c>
      <c r="F11" s="32"/>
      <c r="G11" s="186">
        <v>744000</v>
      </c>
    </row>
    <row r="12" spans="1:7" ht="24.95" customHeight="1" x14ac:dyDescent="0.35">
      <c r="C12" s="4" t="s">
        <v>64</v>
      </c>
      <c r="D12" s="78">
        <v>5</v>
      </c>
      <c r="E12" s="186">
        <v>37100</v>
      </c>
      <c r="F12" s="186"/>
      <c r="G12" s="186">
        <v>100600</v>
      </c>
    </row>
    <row r="13" spans="1:7" ht="24.95" customHeight="1" x14ac:dyDescent="0.35">
      <c r="C13" s="41" t="s">
        <v>29</v>
      </c>
      <c r="E13" s="188">
        <f>SUM(E8:E12)</f>
        <v>21200958.75</v>
      </c>
      <c r="F13" s="32"/>
      <c r="G13" s="80">
        <f>SUM(G8:G12)</f>
        <v>18568787.09</v>
      </c>
    </row>
    <row r="14" spans="1:7" ht="24.75" customHeight="1" x14ac:dyDescent="0.35">
      <c r="B14" s="41" t="s">
        <v>30</v>
      </c>
      <c r="E14" s="32"/>
      <c r="F14" s="32"/>
      <c r="G14" s="4"/>
    </row>
    <row r="15" spans="1:7" ht="25.5" customHeight="1" x14ac:dyDescent="0.35">
      <c r="C15" s="61" t="s">
        <v>266</v>
      </c>
      <c r="D15" s="78">
        <v>6</v>
      </c>
      <c r="E15" s="32">
        <v>0.01</v>
      </c>
      <c r="F15" s="32"/>
      <c r="G15" s="60" t="s">
        <v>9</v>
      </c>
    </row>
    <row r="16" spans="1:7" ht="27" customHeight="1" x14ac:dyDescent="0.35">
      <c r="C16" s="41" t="s">
        <v>31</v>
      </c>
      <c r="E16" s="187"/>
      <c r="F16" s="32"/>
      <c r="G16" s="81" t="s">
        <v>9</v>
      </c>
    </row>
    <row r="17" spans="1:8" ht="29.25" customHeight="1" thickBot="1" x14ac:dyDescent="0.4">
      <c r="A17" s="41" t="s">
        <v>32</v>
      </c>
      <c r="E17" s="64">
        <f>SUM(E13:E16)</f>
        <v>21200958.760000002</v>
      </c>
      <c r="F17" s="32"/>
      <c r="G17" s="82">
        <f>SUM(G13:G16)</f>
        <v>18568787.09</v>
      </c>
    </row>
    <row r="18" spans="1:8" ht="34.5" customHeight="1" thickTop="1" x14ac:dyDescent="0.35">
      <c r="A18" s="41"/>
      <c r="B18" s="41"/>
      <c r="G18" s="83"/>
    </row>
    <row r="19" spans="1:8" ht="34.5" customHeight="1" x14ac:dyDescent="0.35">
      <c r="A19" s="41"/>
      <c r="B19" s="41"/>
      <c r="G19" s="83"/>
    </row>
    <row r="20" spans="1:8" ht="26.25" customHeight="1" x14ac:dyDescent="0.35">
      <c r="A20" s="52" t="s">
        <v>82</v>
      </c>
      <c r="B20" s="19"/>
      <c r="C20" s="19"/>
      <c r="D20" s="19"/>
      <c r="E20" s="19"/>
      <c r="F20" s="19"/>
      <c r="G20" s="48"/>
      <c r="H20" s="19"/>
    </row>
    <row r="21" spans="1:8" ht="24" customHeight="1" x14ac:dyDescent="0.35">
      <c r="A21" s="19" t="s">
        <v>267</v>
      </c>
      <c r="B21" s="19"/>
      <c r="C21" s="19"/>
      <c r="D21" s="19"/>
      <c r="E21" s="3"/>
      <c r="F21" s="3"/>
      <c r="G21" s="4"/>
      <c r="H21" s="3"/>
    </row>
    <row r="22" spans="1:8" s="7" customFormat="1" x14ac:dyDescent="0.35">
      <c r="A22" s="19" t="s">
        <v>268</v>
      </c>
      <c r="B22" s="19"/>
      <c r="C22" s="19"/>
      <c r="D22" s="19"/>
      <c r="E22" s="3"/>
      <c r="F22" s="3"/>
      <c r="G22" s="4"/>
      <c r="H22" s="3"/>
    </row>
    <row r="23" spans="1:8" s="7" customFormat="1" x14ac:dyDescent="0.35">
      <c r="A23" s="19" t="s">
        <v>137</v>
      </c>
      <c r="B23" s="19"/>
      <c r="C23" s="19"/>
      <c r="D23" s="19"/>
      <c r="E23" s="3"/>
      <c r="F23" s="3"/>
      <c r="G23" s="4"/>
      <c r="H23" s="3"/>
    </row>
    <row r="24" spans="1:8" s="7" customFormat="1" x14ac:dyDescent="0.35">
      <c r="A24" s="41"/>
      <c r="B24" s="41"/>
      <c r="C24" s="4"/>
      <c r="D24" s="78"/>
      <c r="E24" s="4"/>
      <c r="F24" s="4"/>
      <c r="G24" s="4"/>
      <c r="H24" s="4"/>
    </row>
    <row r="25" spans="1:8" s="7" customFormat="1" x14ac:dyDescent="0.35">
      <c r="A25" s="41" t="s">
        <v>62</v>
      </c>
      <c r="B25" s="41"/>
      <c r="C25" s="4"/>
      <c r="D25" s="78"/>
      <c r="E25" s="4"/>
      <c r="F25" s="4"/>
      <c r="G25" s="4"/>
      <c r="H25" s="4"/>
    </row>
    <row r="26" spans="1:8" s="7" customFormat="1" x14ac:dyDescent="0.35">
      <c r="D26" s="84"/>
      <c r="G26" s="32"/>
    </row>
    <row r="27" spans="1:8" s="7" customFormat="1" ht="18.75" customHeight="1" x14ac:dyDescent="0.35">
      <c r="D27" s="84"/>
      <c r="G27" s="32"/>
    </row>
    <row r="28" spans="1:8" s="7" customFormat="1" x14ac:dyDescent="0.35">
      <c r="D28" s="84"/>
      <c r="G28" s="32"/>
    </row>
    <row r="29" spans="1:8" s="7" customFormat="1" x14ac:dyDescent="0.35">
      <c r="C29" s="85"/>
      <c r="D29" s="84"/>
      <c r="G29" s="189"/>
    </row>
    <row r="30" spans="1:8" s="7" customFormat="1" ht="10.5" customHeight="1" x14ac:dyDescent="0.35">
      <c r="A30" s="85"/>
      <c r="D30" s="84"/>
      <c r="G30" s="174"/>
    </row>
    <row r="31" spans="1:8" s="7" customFormat="1" x14ac:dyDescent="0.35">
      <c r="C31" s="84"/>
      <c r="D31" s="84"/>
      <c r="G31" s="74"/>
    </row>
    <row r="32" spans="1:8" s="7" customFormat="1" x14ac:dyDescent="0.35">
      <c r="C32" s="85"/>
      <c r="D32" s="84"/>
      <c r="G32" s="74"/>
    </row>
    <row r="33" spans="1:8" s="7" customFormat="1" x14ac:dyDescent="0.35">
      <c r="C33" s="85"/>
      <c r="D33" s="84"/>
      <c r="G33" s="189"/>
    </row>
    <row r="34" spans="1:8" ht="25.5" customHeight="1" x14ac:dyDescent="0.35">
      <c r="A34" s="192" t="s">
        <v>81</v>
      </c>
      <c r="B34" s="192"/>
      <c r="C34" s="192"/>
      <c r="D34" s="192"/>
      <c r="E34" s="192"/>
      <c r="F34" s="192"/>
      <c r="G34" s="192"/>
      <c r="H34" s="7"/>
    </row>
    <row r="35" spans="1:8" ht="25.5" customHeight="1" x14ac:dyDescent="0.35">
      <c r="A35" s="191" t="s">
        <v>21</v>
      </c>
      <c r="B35" s="191"/>
      <c r="C35" s="191"/>
      <c r="D35" s="191"/>
      <c r="E35" s="191"/>
      <c r="F35" s="191"/>
      <c r="G35" s="191"/>
    </row>
    <row r="36" spans="1:8" ht="24.95" customHeight="1" x14ac:dyDescent="0.35">
      <c r="A36" s="191" t="s">
        <v>244</v>
      </c>
      <c r="B36" s="191"/>
      <c r="C36" s="191"/>
      <c r="D36" s="191"/>
      <c r="E36" s="191"/>
      <c r="F36" s="191"/>
      <c r="G36" s="191"/>
    </row>
    <row r="37" spans="1:8" ht="24.95" customHeight="1" x14ac:dyDescent="0.35">
      <c r="A37" s="76"/>
      <c r="B37" s="76"/>
      <c r="C37" s="76"/>
      <c r="D37" s="76" t="s">
        <v>5</v>
      </c>
      <c r="E37" s="76" t="s">
        <v>166</v>
      </c>
      <c r="F37" s="163"/>
      <c r="G37" s="77" t="s">
        <v>165</v>
      </c>
    </row>
    <row r="38" spans="1:8" ht="24.95" customHeight="1" thickBot="1" x14ac:dyDescent="0.4">
      <c r="A38" s="41" t="s">
        <v>63</v>
      </c>
      <c r="B38" s="41"/>
      <c r="D38" s="78">
        <v>2</v>
      </c>
      <c r="E38" s="79">
        <v>21576990</v>
      </c>
      <c r="F38" s="32"/>
      <c r="G38" s="79">
        <v>18391190</v>
      </c>
    </row>
    <row r="39" spans="1:8" ht="24.95" customHeight="1" thickTop="1" x14ac:dyDescent="0.35">
      <c r="A39" s="41" t="s">
        <v>33</v>
      </c>
      <c r="B39" s="41"/>
      <c r="E39" s="32"/>
      <c r="F39" s="32"/>
      <c r="G39" s="4"/>
    </row>
    <row r="40" spans="1:8" ht="24.95" customHeight="1" x14ac:dyDescent="0.35">
      <c r="A40" s="41"/>
      <c r="B40" s="41" t="s">
        <v>34</v>
      </c>
      <c r="E40" s="32"/>
      <c r="F40" s="32"/>
      <c r="G40" s="4"/>
    </row>
    <row r="41" spans="1:8" ht="24.95" customHeight="1" x14ac:dyDescent="0.35">
      <c r="C41" s="4" t="s">
        <v>16</v>
      </c>
      <c r="D41" s="78">
        <v>7</v>
      </c>
      <c r="E41" s="32">
        <v>599700</v>
      </c>
      <c r="F41" s="32"/>
      <c r="G41" s="32">
        <v>253494</v>
      </c>
    </row>
    <row r="42" spans="1:8" ht="24.95" customHeight="1" x14ac:dyDescent="0.35">
      <c r="C42" s="4" t="s">
        <v>35</v>
      </c>
      <c r="E42" s="32"/>
      <c r="F42" s="32"/>
      <c r="G42" s="86" t="s">
        <v>9</v>
      </c>
    </row>
    <row r="43" spans="1:8" ht="24.95" customHeight="1" x14ac:dyDescent="0.35">
      <c r="C43" s="4" t="s">
        <v>65</v>
      </c>
      <c r="E43" s="32"/>
      <c r="F43" s="32"/>
      <c r="G43" s="86" t="s">
        <v>9</v>
      </c>
    </row>
    <row r="44" spans="1:8" ht="24.95" customHeight="1" x14ac:dyDescent="0.35">
      <c r="C44" s="4" t="s">
        <v>36</v>
      </c>
      <c r="D44" s="78">
        <v>8</v>
      </c>
      <c r="E44" s="32">
        <v>1392484.83</v>
      </c>
      <c r="F44" s="32"/>
      <c r="G44" s="32">
        <v>1629624.68</v>
      </c>
    </row>
    <row r="45" spans="1:8" ht="24.95" customHeight="1" x14ac:dyDescent="0.35">
      <c r="C45" s="41" t="s">
        <v>37</v>
      </c>
      <c r="E45" s="188">
        <f>SUM(E41:E44)</f>
        <v>1992184.83</v>
      </c>
      <c r="F45" s="32"/>
      <c r="G45" s="80">
        <f>SUM(G41:G44)</f>
        <v>1883118.68</v>
      </c>
    </row>
    <row r="46" spans="1:8" ht="24.95" customHeight="1" x14ac:dyDescent="0.35">
      <c r="A46" s="41" t="s">
        <v>38</v>
      </c>
      <c r="E46" s="32"/>
      <c r="F46" s="32"/>
      <c r="G46" s="4"/>
    </row>
    <row r="47" spans="1:8" ht="24.95" customHeight="1" x14ac:dyDescent="0.35">
      <c r="C47" s="78" t="s">
        <v>9</v>
      </c>
      <c r="E47" s="32"/>
      <c r="F47" s="32"/>
      <c r="G47" s="166" t="s">
        <v>9</v>
      </c>
    </row>
    <row r="48" spans="1:8" x14ac:dyDescent="0.35">
      <c r="C48" s="41" t="s">
        <v>39</v>
      </c>
      <c r="E48" s="81" t="s">
        <v>9</v>
      </c>
      <c r="F48" s="32"/>
      <c r="G48" s="81" t="s">
        <v>9</v>
      </c>
    </row>
    <row r="49" spans="1:9" x14ac:dyDescent="0.35">
      <c r="C49" s="41" t="s">
        <v>40</v>
      </c>
      <c r="E49" s="80">
        <f>SUM(E45:E48)</f>
        <v>1992184.83</v>
      </c>
      <c r="F49" s="32"/>
      <c r="G49" s="80">
        <f>SUM(G45:G48)</f>
        <v>1883118.68</v>
      </c>
    </row>
    <row r="50" spans="1:9" x14ac:dyDescent="0.35">
      <c r="E50" s="32"/>
      <c r="F50" s="32"/>
      <c r="G50" s="4"/>
    </row>
    <row r="51" spans="1:9" ht="26.25" customHeight="1" x14ac:dyDescent="0.35">
      <c r="A51" s="41" t="s">
        <v>15</v>
      </c>
      <c r="E51" s="32"/>
      <c r="F51" s="32"/>
      <c r="G51" s="4"/>
    </row>
    <row r="52" spans="1:9" x14ac:dyDescent="0.35">
      <c r="C52" s="4" t="s">
        <v>15</v>
      </c>
      <c r="D52" s="78">
        <v>9</v>
      </c>
      <c r="E52" s="32">
        <v>6704105.6600000001</v>
      </c>
      <c r="F52" s="32"/>
      <c r="G52" s="190">
        <v>4959431.2699999996</v>
      </c>
      <c r="I52" s="66"/>
    </row>
    <row r="53" spans="1:9" ht="27.75" customHeight="1" x14ac:dyDescent="0.35">
      <c r="C53" s="4" t="s">
        <v>41</v>
      </c>
      <c r="E53" s="32">
        <v>12504668.27</v>
      </c>
      <c r="F53" s="32"/>
      <c r="G53" s="190">
        <v>11726237.140000001</v>
      </c>
      <c r="I53" s="66"/>
    </row>
    <row r="54" spans="1:9" x14ac:dyDescent="0.35">
      <c r="C54" s="41" t="s">
        <v>42</v>
      </c>
      <c r="E54" s="87">
        <f>SUM(E52:E53)</f>
        <v>19208773.93</v>
      </c>
      <c r="G54" s="87">
        <f>SUM(G52:G53)</f>
        <v>16685668.41</v>
      </c>
      <c r="I54" s="182">
        <f>E17-E55</f>
        <v>0</v>
      </c>
    </row>
    <row r="55" spans="1:9" ht="21.75" thickBot="1" x14ac:dyDescent="0.4">
      <c r="A55" s="41" t="s">
        <v>43</v>
      </c>
      <c r="E55" s="82">
        <f>(E49+E54)</f>
        <v>21200958.759999998</v>
      </c>
      <c r="F55" s="182"/>
      <c r="G55" s="82">
        <f>(G49+G54)</f>
        <v>18568787.09</v>
      </c>
    </row>
    <row r="56" spans="1:9" ht="26.25" customHeight="1" thickTop="1" x14ac:dyDescent="0.35">
      <c r="A56" s="52" t="s">
        <v>82</v>
      </c>
      <c r="B56" s="19"/>
      <c r="C56" s="19"/>
      <c r="D56" s="19"/>
      <c r="E56" s="19"/>
      <c r="F56" s="19"/>
      <c r="G56" s="48"/>
      <c r="H56" s="19"/>
    </row>
    <row r="57" spans="1:9" ht="24" customHeight="1" x14ac:dyDescent="0.35">
      <c r="A57" s="19" t="s">
        <v>267</v>
      </c>
      <c r="B57" s="19"/>
      <c r="C57" s="19"/>
      <c r="D57" s="19"/>
      <c r="E57" s="3"/>
      <c r="F57" s="3"/>
      <c r="G57" s="4"/>
      <c r="H57" s="3"/>
    </row>
    <row r="58" spans="1:9" s="7" customFormat="1" x14ac:dyDescent="0.35">
      <c r="A58" s="19" t="s">
        <v>268</v>
      </c>
      <c r="B58" s="19"/>
      <c r="C58" s="19"/>
      <c r="D58" s="19"/>
      <c r="E58" s="3"/>
      <c r="F58" s="3"/>
      <c r="G58" s="4"/>
      <c r="H58" s="3"/>
    </row>
    <row r="59" spans="1:9" s="7" customFormat="1" x14ac:dyDescent="0.35">
      <c r="A59" s="19" t="s">
        <v>137</v>
      </c>
      <c r="B59" s="19"/>
      <c r="C59" s="19"/>
      <c r="D59" s="19"/>
      <c r="E59" s="3"/>
      <c r="F59" s="3"/>
      <c r="G59" s="4"/>
      <c r="H59" s="3"/>
    </row>
    <row r="60" spans="1:9" s="7" customFormat="1" x14ac:dyDescent="0.35">
      <c r="A60" s="41"/>
      <c r="B60" s="41"/>
      <c r="C60" s="4"/>
      <c r="D60" s="166"/>
      <c r="E60" s="4"/>
      <c r="F60" s="4"/>
      <c r="G60" s="4"/>
      <c r="H60" s="4"/>
    </row>
    <row r="61" spans="1:9" x14ac:dyDescent="0.35">
      <c r="A61" s="41" t="s">
        <v>62</v>
      </c>
    </row>
  </sheetData>
  <mergeCells count="6">
    <mergeCell ref="A36:G36"/>
    <mergeCell ref="A1:G1"/>
    <mergeCell ref="A2:G2"/>
    <mergeCell ref="A3:G3"/>
    <mergeCell ref="A34:G34"/>
    <mergeCell ref="A35:G35"/>
  </mergeCells>
  <pageMargins left="0.54" right="0.23" top="0.48" bottom="0.24" header="0.22" footer="0.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opLeftCell="A34" workbookViewId="0">
      <selection activeCell="X9" sqref="X9:X14"/>
    </sheetView>
  </sheetViews>
  <sheetFormatPr defaultColWidth="5.75" defaultRowHeight="22.5" customHeight="1" x14ac:dyDescent="0.35"/>
  <cols>
    <col min="1" max="1" width="4.75" style="127" customWidth="1"/>
    <col min="2" max="4" width="5.75" style="127"/>
    <col min="5" max="5" width="6.75" style="127" customWidth="1"/>
    <col min="6" max="6" width="13.125" style="127" customWidth="1"/>
    <col min="7" max="7" width="5.75" style="127"/>
    <col min="8" max="8" width="7.25" style="127" customWidth="1"/>
    <col min="9" max="9" width="1.375" style="127" customWidth="1"/>
    <col min="10" max="10" width="5.75" style="127"/>
    <col min="11" max="11" width="6.625" style="127" customWidth="1"/>
    <col min="12" max="12" width="1.375" style="127" customWidth="1"/>
    <col min="13" max="13" width="5.75" style="127"/>
    <col min="14" max="14" width="8" style="127" customWidth="1"/>
    <col min="15" max="15" width="5.75" style="127"/>
    <col min="16" max="16" width="8.875" style="127" customWidth="1"/>
    <col min="17" max="17" width="1.375" style="127" customWidth="1"/>
    <col min="18" max="18" width="5.75" style="127"/>
    <col min="19" max="19" width="8" style="127" customWidth="1"/>
    <col min="20" max="20" width="1.375" style="127" customWidth="1"/>
    <col min="21" max="21" width="5.75" style="127"/>
    <col min="22" max="22" width="7.375" style="127" customWidth="1"/>
    <col min="23" max="23" width="5.75" style="127"/>
    <col min="24" max="24" width="21.125" style="175" customWidth="1"/>
    <col min="25" max="16384" width="5.75" style="127"/>
  </cols>
  <sheetData>
    <row r="1" spans="1:26" ht="22.5" customHeight="1" x14ac:dyDescent="0.35">
      <c r="A1" s="237" t="s">
        <v>238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26" ht="22.5" customHeight="1" x14ac:dyDescent="0.35">
      <c r="A2" s="238" t="str">
        <f>+'[1]หมายเหตุ 3 เงินฝากธนาคาร'!A2:I2</f>
        <v>หมายเหตุประกอบงบแสดงฐานะการเงิน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</row>
    <row r="3" spans="1:26" ht="22.5" customHeight="1" x14ac:dyDescent="0.35">
      <c r="A3" s="238" t="str">
        <f>+'[1]หมายเหตุ 3 เงินฝากธนาคาร'!A3:I3</f>
        <v>สำหรับปี สิ้นสุดวันที่  30  กันยายน  2561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</row>
    <row r="4" spans="1:26" ht="22.5" customHeight="1" x14ac:dyDescent="0.35">
      <c r="A4" s="128"/>
      <c r="B4" s="128"/>
      <c r="C4" s="128"/>
      <c r="D4" s="128"/>
      <c r="E4" s="128"/>
      <c r="F4" s="128"/>
      <c r="G4" s="128"/>
      <c r="H4" s="128"/>
      <c r="I4" s="128"/>
      <c r="L4" s="128"/>
      <c r="O4" s="128"/>
      <c r="P4" s="128"/>
      <c r="Q4" s="128"/>
      <c r="T4" s="128"/>
    </row>
    <row r="5" spans="1:26" ht="22.5" customHeight="1" x14ac:dyDescent="0.35">
      <c r="A5" s="129" t="s">
        <v>273</v>
      </c>
      <c r="B5" s="129"/>
      <c r="C5" s="129"/>
      <c r="D5" s="130"/>
      <c r="E5" s="130"/>
      <c r="F5" s="47"/>
      <c r="G5" s="47"/>
      <c r="H5" s="47"/>
      <c r="I5" s="47"/>
      <c r="L5" s="47"/>
      <c r="O5" s="47"/>
      <c r="P5" s="47"/>
      <c r="Q5" s="47"/>
      <c r="T5" s="47"/>
    </row>
    <row r="7" spans="1:26" s="133" customFormat="1" ht="22.5" customHeight="1" x14ac:dyDescent="0.3">
      <c r="A7" s="131"/>
      <c r="B7" s="131"/>
      <c r="C7" s="131"/>
      <c r="D7" s="131"/>
      <c r="E7" s="131"/>
      <c r="F7" s="132"/>
      <c r="G7" s="239">
        <v>2561</v>
      </c>
      <c r="H7" s="240"/>
      <c r="I7" s="240"/>
      <c r="J7" s="240"/>
      <c r="K7" s="240"/>
      <c r="L7" s="240"/>
      <c r="M7" s="240"/>
      <c r="N7" s="240"/>
      <c r="O7" s="239">
        <v>2560</v>
      </c>
      <c r="P7" s="240"/>
      <c r="Q7" s="240"/>
      <c r="R7" s="240"/>
      <c r="S7" s="240"/>
      <c r="T7" s="240"/>
      <c r="U7" s="240"/>
      <c r="V7" s="241"/>
      <c r="X7" s="176"/>
    </row>
    <row r="8" spans="1:26" s="133" customFormat="1" ht="22.5" customHeight="1" x14ac:dyDescent="0.3">
      <c r="A8" s="224" t="s">
        <v>210</v>
      </c>
      <c r="B8" s="225"/>
      <c r="C8" s="225"/>
      <c r="D8" s="225"/>
      <c r="E8" s="225"/>
      <c r="F8" s="226"/>
      <c r="G8" s="227"/>
      <c r="H8" s="228"/>
      <c r="I8" s="134"/>
      <c r="J8" s="228"/>
      <c r="K8" s="228"/>
      <c r="L8" s="134"/>
      <c r="M8" s="228">
        <v>4959431.2699999996</v>
      </c>
      <c r="N8" s="229"/>
      <c r="O8" s="227"/>
      <c r="P8" s="228"/>
      <c r="Q8" s="134"/>
      <c r="R8" s="228"/>
      <c r="S8" s="228"/>
      <c r="T8" s="134"/>
      <c r="U8" s="228">
        <v>4384901.59</v>
      </c>
      <c r="V8" s="242"/>
      <c r="X8" s="176"/>
    </row>
    <row r="9" spans="1:26" s="133" customFormat="1" ht="22.5" customHeight="1" x14ac:dyDescent="0.3">
      <c r="A9" s="135"/>
      <c r="B9" s="136" t="s">
        <v>211</v>
      </c>
      <c r="C9" s="136"/>
      <c r="D9" s="136"/>
      <c r="E9" s="136"/>
      <c r="F9" s="137"/>
      <c r="G9" s="217">
        <v>3113724.52</v>
      </c>
      <c r="H9" s="218"/>
      <c r="I9" s="138"/>
      <c r="J9" s="218"/>
      <c r="K9" s="218"/>
      <c r="L9" s="138"/>
      <c r="M9" s="218"/>
      <c r="N9" s="222"/>
      <c r="O9" s="217">
        <v>2952640.91</v>
      </c>
      <c r="P9" s="218"/>
      <c r="Q9" s="138"/>
      <c r="R9" s="218"/>
      <c r="S9" s="218"/>
      <c r="T9" s="138"/>
      <c r="U9" s="218"/>
      <c r="V9" s="231"/>
      <c r="X9" s="176"/>
    </row>
    <row r="10" spans="1:26" s="133" customFormat="1" ht="22.5" customHeight="1" x14ac:dyDescent="0.3">
      <c r="A10" s="135"/>
      <c r="B10" s="139" t="s">
        <v>230</v>
      </c>
      <c r="C10" s="136"/>
      <c r="D10" s="136"/>
      <c r="E10" s="136"/>
      <c r="F10" s="137"/>
      <c r="G10" s="212">
        <v>778431.13</v>
      </c>
      <c r="H10" s="213"/>
      <c r="I10" s="140"/>
      <c r="J10" s="218"/>
      <c r="K10" s="218"/>
      <c r="L10" s="140"/>
      <c r="M10" s="218"/>
      <c r="N10" s="222"/>
      <c r="O10" s="212">
        <v>738160.23</v>
      </c>
      <c r="P10" s="213"/>
      <c r="Q10" s="140"/>
      <c r="R10" s="218"/>
      <c r="S10" s="218"/>
      <c r="T10" s="140"/>
      <c r="U10" s="218"/>
      <c r="V10" s="231"/>
      <c r="X10" s="176"/>
    </row>
    <row r="11" spans="1:26" s="133" customFormat="1" ht="22.5" customHeight="1" x14ac:dyDescent="0.3">
      <c r="A11" s="135"/>
      <c r="B11" s="136" t="s">
        <v>212</v>
      </c>
      <c r="C11" s="136"/>
      <c r="D11" s="136"/>
      <c r="E11" s="136"/>
      <c r="F11" s="137"/>
      <c r="G11" s="230"/>
      <c r="H11" s="219"/>
      <c r="I11" s="141"/>
      <c r="J11" s="218"/>
      <c r="K11" s="218"/>
      <c r="L11" s="141"/>
      <c r="M11" s="218"/>
      <c r="N11" s="222"/>
      <c r="O11" s="230"/>
      <c r="P11" s="219"/>
      <c r="Q11" s="141"/>
      <c r="R11" s="218"/>
      <c r="S11" s="218"/>
      <c r="T11" s="141"/>
      <c r="U11" s="218"/>
      <c r="V11" s="231"/>
      <c r="X11" s="176"/>
      <c r="Z11" s="133" t="s">
        <v>8</v>
      </c>
    </row>
    <row r="12" spans="1:26" s="133" customFormat="1" ht="22.5" customHeight="1" x14ac:dyDescent="0.3">
      <c r="A12" s="142" t="s">
        <v>213</v>
      </c>
      <c r="B12" s="136" t="s">
        <v>214</v>
      </c>
      <c r="C12" s="136"/>
      <c r="D12" s="136"/>
      <c r="E12" s="136"/>
      <c r="F12" s="137"/>
      <c r="G12" s="217"/>
      <c r="H12" s="218"/>
      <c r="I12" s="138"/>
      <c r="J12" s="218"/>
      <c r="K12" s="218"/>
      <c r="L12" s="138"/>
      <c r="M12" s="218"/>
      <c r="N12" s="222"/>
      <c r="O12" s="217"/>
      <c r="P12" s="218"/>
      <c r="Q12" s="138"/>
      <c r="R12" s="218"/>
      <c r="S12" s="218"/>
      <c r="T12" s="138"/>
      <c r="U12" s="218"/>
      <c r="V12" s="231"/>
      <c r="X12" s="176"/>
    </row>
    <row r="13" spans="1:26" s="133" customFormat="1" ht="22.5" customHeight="1" x14ac:dyDescent="0.3">
      <c r="A13" s="135"/>
      <c r="B13" s="136" t="s">
        <v>41</v>
      </c>
      <c r="C13" s="136"/>
      <c r="D13" s="136"/>
      <c r="E13" s="136"/>
      <c r="F13" s="137"/>
      <c r="G13" s="217"/>
      <c r="H13" s="218"/>
      <c r="I13" s="138"/>
      <c r="J13" s="218"/>
      <c r="K13" s="218"/>
      <c r="L13" s="138"/>
      <c r="M13" s="218"/>
      <c r="N13" s="222"/>
      <c r="O13" s="217"/>
      <c r="P13" s="218"/>
      <c r="Q13" s="138"/>
      <c r="R13" s="218"/>
      <c r="S13" s="218"/>
      <c r="T13" s="138"/>
      <c r="U13" s="218"/>
      <c r="V13" s="231"/>
      <c r="X13" s="176"/>
    </row>
    <row r="14" spans="1:26" s="133" customFormat="1" ht="22.5" customHeight="1" x14ac:dyDescent="0.3">
      <c r="A14" s="135"/>
      <c r="B14" s="136" t="s">
        <v>215</v>
      </c>
      <c r="C14" s="136"/>
      <c r="D14" s="136"/>
      <c r="E14" s="136"/>
      <c r="F14" s="137"/>
      <c r="G14" s="217"/>
      <c r="H14" s="218"/>
      <c r="I14" s="138"/>
      <c r="J14" s="218"/>
      <c r="K14" s="218"/>
      <c r="L14" s="138"/>
      <c r="M14" s="218"/>
      <c r="N14" s="222"/>
      <c r="O14" s="217"/>
      <c r="P14" s="218"/>
      <c r="Q14" s="138"/>
      <c r="R14" s="218"/>
      <c r="S14" s="218"/>
      <c r="T14" s="138"/>
      <c r="U14" s="218"/>
      <c r="V14" s="231"/>
      <c r="X14" s="176"/>
    </row>
    <row r="15" spans="1:26" s="133" customFormat="1" ht="22.5" customHeight="1" x14ac:dyDescent="0.3">
      <c r="A15" s="135"/>
      <c r="B15" s="136" t="s">
        <v>216</v>
      </c>
      <c r="C15" s="136"/>
      <c r="D15" s="136"/>
      <c r="E15" s="136"/>
      <c r="F15" s="137"/>
      <c r="G15" s="217">
        <v>881</v>
      </c>
      <c r="H15" s="218"/>
      <c r="I15" s="138"/>
      <c r="J15" s="218"/>
      <c r="K15" s="218"/>
      <c r="L15" s="138"/>
      <c r="M15" s="218"/>
      <c r="N15" s="222"/>
      <c r="O15" s="217">
        <v>2499</v>
      </c>
      <c r="P15" s="218"/>
      <c r="Q15" s="138"/>
      <c r="R15" s="218"/>
      <c r="S15" s="218"/>
      <c r="T15" s="138"/>
      <c r="U15" s="218"/>
      <c r="V15" s="231"/>
      <c r="X15" s="176"/>
    </row>
    <row r="16" spans="1:26" s="133" customFormat="1" ht="22.5" customHeight="1" x14ac:dyDescent="0.3">
      <c r="A16" s="135"/>
      <c r="B16" s="136" t="s">
        <v>217</v>
      </c>
      <c r="C16" s="136"/>
      <c r="D16" s="136"/>
      <c r="E16" s="136"/>
      <c r="F16" s="137"/>
      <c r="G16" s="217"/>
      <c r="H16" s="218"/>
      <c r="I16" s="138"/>
      <c r="J16" s="218"/>
      <c r="K16" s="218"/>
      <c r="L16" s="138"/>
      <c r="M16" s="218"/>
      <c r="N16" s="222"/>
      <c r="O16" s="217"/>
      <c r="P16" s="218"/>
      <c r="Q16" s="138"/>
      <c r="R16" s="218"/>
      <c r="S16" s="218"/>
      <c r="T16" s="138"/>
      <c r="U16" s="218"/>
      <c r="V16" s="231"/>
      <c r="X16" s="176"/>
    </row>
    <row r="17" spans="1:24" s="133" customFormat="1" ht="22.5" customHeight="1" x14ac:dyDescent="0.3">
      <c r="A17" s="135"/>
      <c r="B17" s="136" t="s">
        <v>217</v>
      </c>
      <c r="C17" s="136"/>
      <c r="D17" s="136"/>
      <c r="E17" s="136"/>
      <c r="F17" s="137"/>
      <c r="G17" s="217"/>
      <c r="H17" s="218"/>
      <c r="I17" s="138"/>
      <c r="J17" s="218"/>
      <c r="K17" s="218"/>
      <c r="L17" s="138"/>
      <c r="M17" s="218"/>
      <c r="N17" s="222"/>
      <c r="O17" s="217"/>
      <c r="P17" s="218"/>
      <c r="Q17" s="138"/>
      <c r="R17" s="218"/>
      <c r="S17" s="218"/>
      <c r="T17" s="138"/>
      <c r="U17" s="218"/>
      <c r="V17" s="231"/>
      <c r="X17" s="176"/>
    </row>
    <row r="18" spans="1:24" s="133" customFormat="1" ht="22.5" customHeight="1" x14ac:dyDescent="0.3">
      <c r="A18" s="142" t="s">
        <v>218</v>
      </c>
      <c r="B18" s="136" t="s">
        <v>219</v>
      </c>
      <c r="C18" s="136"/>
      <c r="D18" s="136"/>
      <c r="E18" s="136"/>
      <c r="F18" s="137"/>
      <c r="G18" s="217"/>
      <c r="H18" s="218"/>
      <c r="I18" s="138"/>
      <c r="J18" s="213">
        <v>591500</v>
      </c>
      <c r="K18" s="213"/>
      <c r="L18" s="138"/>
      <c r="M18" s="213"/>
      <c r="N18" s="223"/>
      <c r="O18" s="217"/>
      <c r="P18" s="218"/>
      <c r="Q18" s="138"/>
      <c r="R18" s="213">
        <v>1642450</v>
      </c>
      <c r="S18" s="213"/>
      <c r="T18" s="138"/>
      <c r="U18" s="213"/>
      <c r="V18" s="223"/>
      <c r="X18" s="176"/>
    </row>
    <row r="19" spans="1:24" s="133" customFormat="1" ht="22.5" customHeight="1" thickBot="1" x14ac:dyDescent="0.35">
      <c r="A19" s="142" t="s">
        <v>220</v>
      </c>
      <c r="B19" s="136"/>
      <c r="C19" s="136"/>
      <c r="D19" s="136"/>
      <c r="E19" s="136"/>
      <c r="F19" s="137"/>
      <c r="G19" s="217"/>
      <c r="H19" s="218"/>
      <c r="I19" s="141"/>
      <c r="J19" s="219"/>
      <c r="K19" s="219"/>
      <c r="L19" s="141"/>
      <c r="M19" s="220">
        <f>M8+G9-G10+G15-J18</f>
        <v>6704105.6599999992</v>
      </c>
      <c r="N19" s="221"/>
      <c r="O19" s="217"/>
      <c r="P19" s="218"/>
      <c r="Q19" s="141"/>
      <c r="R19" s="219"/>
      <c r="S19" s="219"/>
      <c r="T19" s="141"/>
      <c r="U19" s="220">
        <f>SUM(U8+O9-O10+O15-R18)</f>
        <v>4959431.2699999996</v>
      </c>
      <c r="V19" s="221"/>
      <c r="X19" s="176"/>
    </row>
    <row r="20" spans="1:24" s="133" customFormat="1" ht="22.5" customHeight="1" thickTop="1" x14ac:dyDescent="0.3">
      <c r="A20" s="143"/>
      <c r="B20" s="144"/>
      <c r="C20" s="144"/>
      <c r="D20" s="144"/>
      <c r="E20" s="144"/>
      <c r="F20" s="145"/>
      <c r="G20" s="212"/>
      <c r="H20" s="213"/>
      <c r="I20" s="146"/>
      <c r="J20" s="213"/>
      <c r="K20" s="213"/>
      <c r="L20" s="146"/>
      <c r="M20" s="214"/>
      <c r="N20" s="215"/>
      <c r="O20" s="212"/>
      <c r="P20" s="213"/>
      <c r="Q20" s="146"/>
      <c r="R20" s="213"/>
      <c r="S20" s="213"/>
      <c r="T20" s="146"/>
      <c r="U20" s="214"/>
      <c r="V20" s="216"/>
      <c r="X20" s="176"/>
    </row>
    <row r="23" spans="1:24" ht="22.5" customHeight="1" x14ac:dyDescent="0.35">
      <c r="B23" s="127" t="s">
        <v>221</v>
      </c>
      <c r="O23" s="233">
        <v>2561</v>
      </c>
      <c r="P23" s="233"/>
      <c r="Q23" s="147"/>
      <c r="R23" s="147"/>
      <c r="S23" s="147"/>
      <c r="T23" s="147"/>
      <c r="U23" s="233">
        <v>2560</v>
      </c>
      <c r="V23" s="233"/>
    </row>
    <row r="24" spans="1:24" ht="22.5" customHeight="1" x14ac:dyDescent="0.35">
      <c r="C24" s="127" t="s">
        <v>222</v>
      </c>
      <c r="O24" s="211">
        <v>0</v>
      </c>
      <c r="P24" s="211"/>
      <c r="U24" s="211">
        <v>0</v>
      </c>
      <c r="V24" s="211"/>
    </row>
    <row r="25" spans="1:24" ht="22.5" customHeight="1" x14ac:dyDescent="0.35">
      <c r="C25" s="127" t="s">
        <v>223</v>
      </c>
      <c r="O25" s="211">
        <v>0</v>
      </c>
      <c r="P25" s="211"/>
      <c r="U25" s="211">
        <v>0</v>
      </c>
      <c r="V25" s="211"/>
    </row>
    <row r="26" spans="1:24" ht="22.5" customHeight="1" x14ac:dyDescent="0.35">
      <c r="C26" s="127" t="s">
        <v>224</v>
      </c>
      <c r="O26" s="211">
        <v>0</v>
      </c>
      <c r="P26" s="211"/>
      <c r="U26" s="211">
        <v>0</v>
      </c>
      <c r="V26" s="211"/>
    </row>
    <row r="27" spans="1:24" ht="22.5" customHeight="1" x14ac:dyDescent="0.35">
      <c r="C27" s="127" t="s">
        <v>225</v>
      </c>
      <c r="O27" s="211">
        <v>0</v>
      </c>
      <c r="P27" s="211"/>
      <c r="U27" s="211">
        <v>0</v>
      </c>
      <c r="V27" s="211"/>
    </row>
    <row r="28" spans="1:24" ht="22.5" customHeight="1" x14ac:dyDescent="0.35">
      <c r="C28" s="127" t="s">
        <v>226</v>
      </c>
      <c r="O28" s="211"/>
      <c r="P28" s="211"/>
      <c r="U28" s="211"/>
      <c r="V28" s="211"/>
    </row>
    <row r="29" spans="1:24" ht="22.5" customHeight="1" x14ac:dyDescent="0.35">
      <c r="C29" s="127" t="s">
        <v>227</v>
      </c>
      <c r="O29" s="211">
        <v>0</v>
      </c>
      <c r="P29" s="211"/>
      <c r="U29" s="211">
        <v>0</v>
      </c>
      <c r="V29" s="211"/>
    </row>
    <row r="30" spans="1:24" ht="22.5" customHeight="1" x14ac:dyDescent="0.35">
      <c r="C30" s="127" t="s">
        <v>228</v>
      </c>
      <c r="O30" s="234">
        <f>SUM(M19)</f>
        <v>6704105.6599999992</v>
      </c>
      <c r="P30" s="211"/>
      <c r="U30" s="234">
        <f>SUM(U19)</f>
        <v>4959431.2699999996</v>
      </c>
      <c r="V30" s="211"/>
    </row>
    <row r="31" spans="1:24" ht="22.5" customHeight="1" thickBot="1" x14ac:dyDescent="0.4">
      <c r="O31" s="235">
        <f>SUM(M19)</f>
        <v>6704105.6599999992</v>
      </c>
      <c r="P31" s="236"/>
      <c r="U31" s="235">
        <f>SUM(U19)</f>
        <v>4959431.2699999996</v>
      </c>
      <c r="V31" s="236"/>
    </row>
    <row r="32" spans="1:24" ht="22.5" customHeight="1" thickTop="1" x14ac:dyDescent="0.35">
      <c r="O32" s="211"/>
      <c r="P32" s="211"/>
      <c r="U32" s="211"/>
      <c r="V32" s="211"/>
    </row>
    <row r="33" spans="2:22" ht="22.5" customHeight="1" x14ac:dyDescent="0.35">
      <c r="O33" s="211"/>
      <c r="P33" s="211"/>
      <c r="U33" s="211"/>
      <c r="V33" s="211"/>
    </row>
    <row r="34" spans="2:22" ht="22.5" customHeight="1" x14ac:dyDescent="0.35">
      <c r="O34" s="233">
        <v>2561</v>
      </c>
      <c r="P34" s="233"/>
      <c r="Q34" s="147"/>
      <c r="R34" s="147"/>
      <c r="S34" s="147"/>
      <c r="T34" s="147"/>
      <c r="U34" s="233">
        <v>2560</v>
      </c>
      <c r="V34" s="233"/>
    </row>
    <row r="35" spans="2:22" ht="22.5" customHeight="1" x14ac:dyDescent="0.35">
      <c r="B35" s="127" t="s">
        <v>229</v>
      </c>
      <c r="O35" s="232">
        <v>665500</v>
      </c>
      <c r="P35" s="232"/>
      <c r="U35" s="232">
        <v>509000</v>
      </c>
      <c r="V35" s="232"/>
    </row>
    <row r="36" spans="2:22" ht="22.5" customHeight="1" x14ac:dyDescent="0.35">
      <c r="B36" s="148" t="s">
        <v>274</v>
      </c>
      <c r="O36" s="211"/>
      <c r="P36" s="211"/>
      <c r="U36" s="211"/>
      <c r="V36" s="211"/>
    </row>
  </sheetData>
  <mergeCells count="112">
    <mergeCell ref="U33:V33"/>
    <mergeCell ref="U34:V34"/>
    <mergeCell ref="U16:V16"/>
    <mergeCell ref="U12:V12"/>
    <mergeCell ref="U17:V17"/>
    <mergeCell ref="U13:V13"/>
    <mergeCell ref="U14:V14"/>
    <mergeCell ref="O15:P15"/>
    <mergeCell ref="R15:S15"/>
    <mergeCell ref="U15:V15"/>
    <mergeCell ref="O23:P23"/>
    <mergeCell ref="U23:V23"/>
    <mergeCell ref="O18:P18"/>
    <mergeCell ref="R18:S18"/>
    <mergeCell ref="U18:V18"/>
    <mergeCell ref="O19:P19"/>
    <mergeCell ref="R19:S19"/>
    <mergeCell ref="U19:V19"/>
    <mergeCell ref="O20:P20"/>
    <mergeCell ref="O27:P27"/>
    <mergeCell ref="A1:V1"/>
    <mergeCell ref="A2:V2"/>
    <mergeCell ref="A3:V3"/>
    <mergeCell ref="M14:N14"/>
    <mergeCell ref="O12:P12"/>
    <mergeCell ref="R12:S12"/>
    <mergeCell ref="G13:H13"/>
    <mergeCell ref="J13:K13"/>
    <mergeCell ref="M13:N13"/>
    <mergeCell ref="G14:H14"/>
    <mergeCell ref="J14:K14"/>
    <mergeCell ref="M12:N12"/>
    <mergeCell ref="R13:S13"/>
    <mergeCell ref="O14:P14"/>
    <mergeCell ref="R14:S14"/>
    <mergeCell ref="R11:S11"/>
    <mergeCell ref="O7:V7"/>
    <mergeCell ref="R10:S10"/>
    <mergeCell ref="U10:V10"/>
    <mergeCell ref="U11:V11"/>
    <mergeCell ref="G7:N7"/>
    <mergeCell ref="R8:S8"/>
    <mergeCell ref="U8:V8"/>
    <mergeCell ref="R9:S9"/>
    <mergeCell ref="U9:V9"/>
    <mergeCell ref="U35:V35"/>
    <mergeCell ref="O35:P35"/>
    <mergeCell ref="O36:P36"/>
    <mergeCell ref="U36:V36"/>
    <mergeCell ref="O34:P34"/>
    <mergeCell ref="U24:V24"/>
    <mergeCell ref="U25:V25"/>
    <mergeCell ref="U26:V26"/>
    <mergeCell ref="U27:V27"/>
    <mergeCell ref="U28:V28"/>
    <mergeCell ref="U29:V29"/>
    <mergeCell ref="U30:V30"/>
    <mergeCell ref="U31:V31"/>
    <mergeCell ref="U32:V32"/>
    <mergeCell ref="O28:P28"/>
    <mergeCell ref="O29:P29"/>
    <mergeCell ref="O30:P30"/>
    <mergeCell ref="O31:P31"/>
    <mergeCell ref="O32:P32"/>
    <mergeCell ref="O33:P33"/>
    <mergeCell ref="O24:P24"/>
    <mergeCell ref="O25:P25"/>
    <mergeCell ref="O26:P26"/>
    <mergeCell ref="G12:H12"/>
    <mergeCell ref="O13:P13"/>
    <mergeCell ref="J12:K12"/>
    <mergeCell ref="A8:F8"/>
    <mergeCell ref="G8:H8"/>
    <mergeCell ref="J8:K8"/>
    <mergeCell ref="M8:N8"/>
    <mergeCell ref="G9:H9"/>
    <mergeCell ref="J9:K9"/>
    <mergeCell ref="M9:N9"/>
    <mergeCell ref="O9:P9"/>
    <mergeCell ref="G10:H10"/>
    <mergeCell ref="J10:K10"/>
    <mergeCell ref="M10:N10"/>
    <mergeCell ref="G11:H11"/>
    <mergeCell ref="J11:K11"/>
    <mergeCell ref="M11:N11"/>
    <mergeCell ref="O11:P11"/>
    <mergeCell ref="O8:P8"/>
    <mergeCell ref="O10:P10"/>
    <mergeCell ref="G20:H20"/>
    <mergeCell ref="J20:K20"/>
    <mergeCell ref="M20:N20"/>
    <mergeCell ref="R20:S20"/>
    <mergeCell ref="U20:V20"/>
    <mergeCell ref="G19:H19"/>
    <mergeCell ref="J19:K19"/>
    <mergeCell ref="M19:N19"/>
    <mergeCell ref="G15:H15"/>
    <mergeCell ref="J15:K15"/>
    <mergeCell ref="M15:N15"/>
    <mergeCell ref="G18:H18"/>
    <mergeCell ref="J18:K18"/>
    <mergeCell ref="M18:N18"/>
    <mergeCell ref="G17:H17"/>
    <mergeCell ref="J17:K17"/>
    <mergeCell ref="M17:N17"/>
    <mergeCell ref="O16:P16"/>
    <mergeCell ref="R16:S16"/>
    <mergeCell ref="G16:H16"/>
    <mergeCell ref="J16:K16"/>
    <mergeCell ref="M16:N16"/>
    <mergeCell ref="O17:P17"/>
    <mergeCell ref="R17:S17"/>
  </mergeCells>
  <pageMargins left="0.32" right="0.18" top="0.48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X27"/>
  <sheetViews>
    <sheetView tabSelected="1" topLeftCell="A22" workbookViewId="0">
      <selection activeCell="T29" sqref="T29"/>
    </sheetView>
  </sheetViews>
  <sheetFormatPr defaultColWidth="5.75" defaultRowHeight="22.5" customHeight="1" x14ac:dyDescent="0.35"/>
  <cols>
    <col min="1" max="2" width="5.75" style="127" customWidth="1"/>
    <col min="3" max="3" width="6.25" style="127" customWidth="1"/>
    <col min="4" max="5" width="5.75" style="127"/>
    <col min="6" max="6" width="11.625" style="127" customWidth="1"/>
    <col min="7" max="7" width="9.125" style="127" bestFit="1" customWidth="1"/>
    <col min="8" max="8" width="5.75" style="127"/>
    <col min="9" max="9" width="5.75" style="127" customWidth="1"/>
    <col min="10" max="11" width="5.75" style="127"/>
    <col min="12" max="12" width="9" style="127" customWidth="1"/>
    <col min="13" max="13" width="8.125" style="127" customWidth="1"/>
    <col min="14" max="14" width="3.375" style="127" customWidth="1"/>
    <col min="15" max="15" width="7.75" style="127" customWidth="1"/>
    <col min="16" max="16" width="2.125" style="127" customWidth="1"/>
    <col min="17" max="17" width="5.75" style="127" customWidth="1"/>
    <col min="18" max="18" width="4" style="127" customWidth="1"/>
    <col min="19" max="19" width="4.625" style="127" customWidth="1"/>
    <col min="20" max="20" width="2.875" style="127" customWidth="1"/>
    <col min="21" max="21" width="10.875" style="127" customWidth="1"/>
    <col min="22" max="16384" width="5.75" style="127"/>
  </cols>
  <sheetData>
    <row r="1" spans="1:21" ht="21" x14ac:dyDescent="0.35">
      <c r="A1" s="237" t="s">
        <v>154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</row>
    <row r="2" spans="1:21" ht="21" x14ac:dyDescent="0.35">
      <c r="A2" s="238" t="str">
        <f>+'[1]หมายเหตุ 3 เงินฝากธนาคาร'!A2:I2</f>
        <v>หมายเหตุประกอบงบแสดงฐานะการเงิน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spans="1:21" ht="21" x14ac:dyDescent="0.35">
      <c r="A3" s="238" t="str">
        <f>+'[1]หมายเหตุ 3 เงินฝากธนาคาร'!A3:I3</f>
        <v>สำหรับปี สิ้นสุดวันที่  30  กันยายน  2561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</row>
    <row r="4" spans="1:21" ht="21" x14ac:dyDescent="0.35">
      <c r="A4" s="129" t="s">
        <v>279</v>
      </c>
      <c r="B4" s="129"/>
      <c r="C4" s="129"/>
      <c r="D4" s="129"/>
      <c r="E4" s="130"/>
      <c r="F4" s="47"/>
      <c r="G4" s="47"/>
      <c r="H4" s="47"/>
      <c r="I4" s="47"/>
      <c r="L4" s="47"/>
      <c r="O4" s="47"/>
      <c r="P4" s="47"/>
      <c r="Q4" s="47"/>
      <c r="T4" s="47"/>
    </row>
    <row r="5" spans="1:21" ht="21" x14ac:dyDescent="0.35">
      <c r="A5" s="147" t="s">
        <v>166</v>
      </c>
      <c r="B5" s="147"/>
    </row>
    <row r="6" spans="1:21" s="133" customFormat="1" ht="19.5" x14ac:dyDescent="0.3">
      <c r="A6" s="243" t="s">
        <v>13</v>
      </c>
      <c r="B6" s="244"/>
      <c r="C6" s="245"/>
      <c r="D6" s="243" t="s">
        <v>14</v>
      </c>
      <c r="E6" s="244"/>
      <c r="F6" s="245"/>
      <c r="G6" s="243" t="s">
        <v>47</v>
      </c>
      <c r="H6" s="244"/>
      <c r="I6" s="244"/>
      <c r="J6" s="244"/>
      <c r="K6" s="244"/>
      <c r="L6" s="245"/>
      <c r="M6" s="249" t="s">
        <v>20</v>
      </c>
      <c r="N6" s="249"/>
      <c r="O6" s="243" t="s">
        <v>232</v>
      </c>
      <c r="P6" s="245"/>
      <c r="Q6" s="243" t="s">
        <v>233</v>
      </c>
      <c r="R6" s="245"/>
      <c r="S6" s="243" t="s">
        <v>234</v>
      </c>
      <c r="T6" s="245"/>
      <c r="U6" s="249" t="s">
        <v>235</v>
      </c>
    </row>
    <row r="7" spans="1:21" s="133" customFormat="1" ht="19.5" x14ac:dyDescent="0.3">
      <c r="A7" s="246"/>
      <c r="B7" s="247"/>
      <c r="C7" s="248"/>
      <c r="D7" s="246"/>
      <c r="E7" s="247"/>
      <c r="F7" s="248"/>
      <c r="G7" s="246"/>
      <c r="H7" s="247"/>
      <c r="I7" s="247"/>
      <c r="J7" s="247"/>
      <c r="K7" s="247"/>
      <c r="L7" s="248"/>
      <c r="M7" s="251" t="s">
        <v>236</v>
      </c>
      <c r="N7" s="251"/>
      <c r="O7" s="246"/>
      <c r="P7" s="248"/>
      <c r="Q7" s="246"/>
      <c r="R7" s="248"/>
      <c r="S7" s="246"/>
      <c r="T7" s="248"/>
      <c r="U7" s="250"/>
    </row>
    <row r="8" spans="1:21" s="133" customFormat="1" ht="19.5" x14ac:dyDescent="0.3">
      <c r="A8" s="149" t="s">
        <v>6</v>
      </c>
      <c r="B8" s="150"/>
      <c r="C8" s="151"/>
      <c r="D8" s="149" t="s">
        <v>237</v>
      </c>
      <c r="E8" s="150"/>
      <c r="F8" s="151"/>
      <c r="G8" s="149" t="s">
        <v>239</v>
      </c>
      <c r="H8" s="150"/>
      <c r="I8" s="150"/>
      <c r="J8" s="150"/>
      <c r="K8" s="150"/>
      <c r="L8" s="151"/>
      <c r="M8" s="252">
        <v>192000</v>
      </c>
      <c r="N8" s="253"/>
      <c r="O8" s="152"/>
      <c r="P8" s="151"/>
      <c r="Q8" s="152"/>
      <c r="R8" s="151"/>
      <c r="S8" s="152"/>
      <c r="T8" s="151"/>
      <c r="U8" s="153">
        <v>192000</v>
      </c>
    </row>
    <row r="9" spans="1:21" s="133" customFormat="1" ht="19.5" x14ac:dyDescent="0.3">
      <c r="A9" s="149" t="s">
        <v>6</v>
      </c>
      <c r="B9" s="150"/>
      <c r="C9" s="151"/>
      <c r="D9" s="149" t="s">
        <v>237</v>
      </c>
      <c r="E9" s="150"/>
      <c r="F9" s="151"/>
      <c r="G9" s="149" t="s">
        <v>240</v>
      </c>
      <c r="H9" s="150"/>
      <c r="I9" s="150"/>
      <c r="J9" s="150"/>
      <c r="K9" s="150"/>
      <c r="L9" s="151"/>
      <c r="M9" s="252">
        <v>72600</v>
      </c>
      <c r="N9" s="253"/>
      <c r="O9" s="152"/>
      <c r="P9" s="151"/>
      <c r="Q9" s="152"/>
      <c r="R9" s="151"/>
      <c r="S9" s="152"/>
      <c r="T9" s="151"/>
      <c r="U9" s="153">
        <v>72600</v>
      </c>
    </row>
    <row r="10" spans="1:21" s="133" customFormat="1" ht="19.5" x14ac:dyDescent="0.3">
      <c r="A10" s="149" t="s">
        <v>6</v>
      </c>
      <c r="B10" s="150"/>
      <c r="C10" s="151"/>
      <c r="D10" s="149" t="s">
        <v>237</v>
      </c>
      <c r="E10" s="150"/>
      <c r="F10" s="151"/>
      <c r="G10" s="149" t="s">
        <v>241</v>
      </c>
      <c r="H10" s="150"/>
      <c r="I10" s="150"/>
      <c r="J10" s="150"/>
      <c r="K10" s="150"/>
      <c r="L10" s="151"/>
      <c r="M10" s="252">
        <v>217000</v>
      </c>
      <c r="N10" s="253"/>
      <c r="O10" s="152"/>
      <c r="P10" s="151"/>
      <c r="Q10" s="152"/>
      <c r="R10" s="151"/>
      <c r="S10" s="152"/>
      <c r="T10" s="151"/>
      <c r="U10" s="153">
        <v>217000</v>
      </c>
    </row>
    <row r="11" spans="1:21" s="133" customFormat="1" ht="19.5" x14ac:dyDescent="0.3">
      <c r="A11" s="149" t="s">
        <v>6</v>
      </c>
      <c r="B11" s="150"/>
      <c r="C11" s="151"/>
      <c r="D11" s="149" t="s">
        <v>237</v>
      </c>
      <c r="E11" s="150"/>
      <c r="F11" s="151"/>
      <c r="G11" s="149" t="s">
        <v>242</v>
      </c>
      <c r="H11" s="150"/>
      <c r="I11" s="150"/>
      <c r="J11" s="150"/>
      <c r="K11" s="150"/>
      <c r="L11" s="151"/>
      <c r="M11" s="252">
        <v>183900</v>
      </c>
      <c r="N11" s="253"/>
      <c r="O11" s="152"/>
      <c r="P11" s="151"/>
      <c r="Q11" s="152"/>
      <c r="R11" s="151"/>
      <c r="S11" s="152"/>
      <c r="T11" s="151"/>
      <c r="U11" s="177">
        <v>183900</v>
      </c>
    </row>
    <row r="12" spans="1:21" s="133" customFormat="1" ht="19.5" x14ac:dyDescent="0.3">
      <c r="A12" s="259"/>
      <c r="B12" s="260"/>
      <c r="C12" s="261"/>
      <c r="D12" s="259"/>
      <c r="E12" s="260"/>
      <c r="F12" s="261"/>
      <c r="G12" s="262"/>
      <c r="H12" s="262"/>
      <c r="I12" s="262"/>
      <c r="J12" s="262"/>
      <c r="K12" s="262"/>
      <c r="L12" s="262"/>
      <c r="M12" s="254"/>
      <c r="N12" s="254"/>
      <c r="O12" s="254"/>
      <c r="P12" s="254"/>
      <c r="Q12" s="254"/>
      <c r="R12" s="254"/>
      <c r="S12" s="254"/>
      <c r="T12" s="254"/>
      <c r="U12" s="154"/>
    </row>
    <row r="13" spans="1:21" s="133" customFormat="1" ht="19.5" x14ac:dyDescent="0.3">
      <c r="A13" s="255" t="s">
        <v>3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7"/>
      <c r="M13" s="258">
        <f>SUM(M8:N12)</f>
        <v>665500</v>
      </c>
      <c r="N13" s="258"/>
      <c r="O13" s="258"/>
      <c r="P13" s="258"/>
      <c r="Q13" s="258"/>
      <c r="R13" s="258"/>
      <c r="S13" s="258"/>
      <c r="T13" s="258"/>
      <c r="U13" s="155">
        <f>SUM(U8:U12)</f>
        <v>665500</v>
      </c>
    </row>
    <row r="14" spans="1:21" ht="21" x14ac:dyDescent="0.35">
      <c r="A14" s="147" t="s">
        <v>165</v>
      </c>
      <c r="B14" s="147"/>
      <c r="U14" s="156"/>
    </row>
    <row r="15" spans="1:21" s="133" customFormat="1" ht="19.5" x14ac:dyDescent="0.3">
      <c r="A15" s="243" t="s">
        <v>13</v>
      </c>
      <c r="B15" s="244"/>
      <c r="C15" s="245"/>
      <c r="D15" s="243" t="s">
        <v>14</v>
      </c>
      <c r="E15" s="244"/>
      <c r="F15" s="245"/>
      <c r="G15" s="243" t="s">
        <v>47</v>
      </c>
      <c r="H15" s="244"/>
      <c r="I15" s="244"/>
      <c r="J15" s="244"/>
      <c r="K15" s="244"/>
      <c r="L15" s="245"/>
      <c r="M15" s="249" t="s">
        <v>20</v>
      </c>
      <c r="N15" s="249"/>
      <c r="O15" s="243" t="s">
        <v>232</v>
      </c>
      <c r="P15" s="245"/>
      <c r="Q15" s="243" t="s">
        <v>233</v>
      </c>
      <c r="R15" s="245"/>
      <c r="S15" s="243" t="s">
        <v>234</v>
      </c>
      <c r="T15" s="245"/>
      <c r="U15" s="249" t="s">
        <v>235</v>
      </c>
    </row>
    <row r="16" spans="1:21" s="133" customFormat="1" ht="19.5" x14ac:dyDescent="0.3">
      <c r="A16" s="246"/>
      <c r="B16" s="247"/>
      <c r="C16" s="248"/>
      <c r="D16" s="246"/>
      <c r="E16" s="247"/>
      <c r="F16" s="248"/>
      <c r="G16" s="246"/>
      <c r="H16" s="247"/>
      <c r="I16" s="247"/>
      <c r="J16" s="247"/>
      <c r="K16" s="247"/>
      <c r="L16" s="248"/>
      <c r="M16" s="251" t="s">
        <v>236</v>
      </c>
      <c r="N16" s="251"/>
      <c r="O16" s="246"/>
      <c r="P16" s="248"/>
      <c r="Q16" s="246"/>
      <c r="R16" s="248"/>
      <c r="S16" s="246"/>
      <c r="T16" s="248"/>
      <c r="U16" s="250"/>
    </row>
    <row r="17" spans="1:24" s="133" customFormat="1" ht="19.5" x14ac:dyDescent="0.3">
      <c r="A17" s="149" t="s">
        <v>6</v>
      </c>
      <c r="B17" s="150"/>
      <c r="C17" s="151"/>
      <c r="D17" s="149" t="s">
        <v>237</v>
      </c>
      <c r="E17" s="150"/>
      <c r="F17" s="151"/>
      <c r="G17" s="157" t="s">
        <v>243</v>
      </c>
      <c r="H17" s="150"/>
      <c r="I17" s="150"/>
      <c r="J17" s="150"/>
      <c r="K17" s="150"/>
      <c r="L17" s="151"/>
      <c r="M17" s="252">
        <v>199000</v>
      </c>
      <c r="N17" s="253"/>
      <c r="O17" s="263"/>
      <c r="P17" s="264"/>
      <c r="Q17" s="263"/>
      <c r="R17" s="264"/>
      <c r="S17" s="265"/>
      <c r="T17" s="266"/>
      <c r="U17" s="153">
        <v>199000</v>
      </c>
    </row>
    <row r="18" spans="1:24" s="133" customFormat="1" ht="19.5" x14ac:dyDescent="0.3">
      <c r="A18" s="149" t="s">
        <v>6</v>
      </c>
      <c r="B18" s="150"/>
      <c r="C18" s="151"/>
      <c r="D18" s="149" t="s">
        <v>237</v>
      </c>
      <c r="E18" s="150"/>
      <c r="F18" s="151"/>
      <c r="G18" s="149" t="s">
        <v>276</v>
      </c>
      <c r="H18" s="150"/>
      <c r="I18" s="150"/>
      <c r="J18" s="150"/>
      <c r="K18" s="150"/>
      <c r="L18" s="151"/>
      <c r="M18" s="252">
        <v>60000</v>
      </c>
      <c r="N18" s="253"/>
      <c r="O18" s="263"/>
      <c r="P18" s="264"/>
      <c r="Q18" s="263"/>
      <c r="R18" s="264"/>
      <c r="S18" s="265"/>
      <c r="T18" s="266"/>
      <c r="U18" s="153">
        <v>60000</v>
      </c>
    </row>
    <row r="19" spans="1:24" s="133" customFormat="1" ht="19.5" x14ac:dyDescent="0.3">
      <c r="A19" s="149" t="s">
        <v>6</v>
      </c>
      <c r="B19" s="150"/>
      <c r="C19" s="151"/>
      <c r="D19" s="149" t="s">
        <v>237</v>
      </c>
      <c r="E19" s="150"/>
      <c r="F19" s="151"/>
      <c r="G19" s="149" t="s">
        <v>277</v>
      </c>
      <c r="H19" s="150"/>
      <c r="I19" s="150"/>
      <c r="J19" s="150"/>
      <c r="K19" s="150"/>
      <c r="L19" s="151"/>
      <c r="M19" s="252">
        <v>100000</v>
      </c>
      <c r="N19" s="253"/>
      <c r="O19" s="263"/>
      <c r="P19" s="264"/>
      <c r="Q19" s="263"/>
      <c r="R19" s="264"/>
      <c r="S19" s="265"/>
      <c r="T19" s="266"/>
      <c r="U19" s="153">
        <v>100000</v>
      </c>
    </row>
    <row r="20" spans="1:24" s="133" customFormat="1" ht="22.5" customHeight="1" x14ac:dyDescent="0.3">
      <c r="A20" s="149" t="s">
        <v>6</v>
      </c>
      <c r="B20" s="150"/>
      <c r="C20" s="151"/>
      <c r="D20" s="149" t="s">
        <v>237</v>
      </c>
      <c r="E20" s="150"/>
      <c r="F20" s="151"/>
      <c r="G20" s="269" t="s">
        <v>278</v>
      </c>
      <c r="H20" s="269"/>
      <c r="I20" s="269"/>
      <c r="J20" s="269"/>
      <c r="K20" s="269"/>
      <c r="L20" s="269"/>
      <c r="M20" s="254">
        <v>150000</v>
      </c>
      <c r="N20" s="254"/>
      <c r="O20" s="270"/>
      <c r="P20" s="271"/>
      <c r="Q20" s="252"/>
      <c r="R20" s="253"/>
      <c r="S20" s="265"/>
      <c r="T20" s="266"/>
      <c r="U20" s="154">
        <v>150000</v>
      </c>
    </row>
    <row r="21" spans="1:24" s="133" customFormat="1" ht="22.5" customHeight="1" x14ac:dyDescent="0.3">
      <c r="A21" s="149"/>
      <c r="B21" s="150"/>
      <c r="C21" s="151"/>
      <c r="D21" s="149"/>
      <c r="E21" s="150"/>
      <c r="F21" s="151"/>
      <c r="G21" s="158"/>
      <c r="H21" s="159"/>
      <c r="I21" s="159"/>
      <c r="J21" s="159"/>
      <c r="K21" s="159"/>
      <c r="L21" s="159"/>
      <c r="M21" s="267"/>
      <c r="N21" s="268"/>
      <c r="O21" s="252"/>
      <c r="P21" s="253"/>
      <c r="Q21" s="267"/>
      <c r="R21" s="268"/>
      <c r="S21" s="265"/>
      <c r="T21" s="266"/>
      <c r="U21" s="154"/>
      <c r="W21" s="160"/>
    </row>
    <row r="22" spans="1:24" ht="22.5" customHeight="1" x14ac:dyDescent="0.35">
      <c r="A22" s="272" t="s">
        <v>3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3">
        <f>SUM(M17:N21)</f>
        <v>509000</v>
      </c>
      <c r="N22" s="272"/>
      <c r="O22" s="273">
        <f>SUM(O17:P21)</f>
        <v>0</v>
      </c>
      <c r="P22" s="272"/>
      <c r="Q22" s="274">
        <f>SUM(Q17:R21)</f>
        <v>0</v>
      </c>
      <c r="R22" s="275"/>
      <c r="S22" s="276"/>
      <c r="T22" s="275"/>
      <c r="U22" s="178">
        <f>SUM(U17:U21)</f>
        <v>509000</v>
      </c>
    </row>
    <row r="23" spans="1:24" ht="22.5" customHeight="1" x14ac:dyDescent="0.3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61"/>
      <c r="N23" s="102"/>
      <c r="O23" s="161"/>
      <c r="P23" s="102"/>
      <c r="Q23" s="161"/>
      <c r="R23" s="102"/>
      <c r="S23" s="102"/>
      <c r="T23" s="102"/>
    </row>
    <row r="24" spans="1:24" ht="22.5" customHeight="1" x14ac:dyDescent="0.35">
      <c r="X24" s="175"/>
    </row>
    <row r="25" spans="1:24" ht="22.5" customHeight="1" x14ac:dyDescent="0.35">
      <c r="X25" s="175"/>
    </row>
    <row r="26" spans="1:24" ht="22.5" customHeight="1" x14ac:dyDescent="0.35">
      <c r="X26" s="175"/>
    </row>
    <row r="27" spans="1:24" ht="22.5" customHeight="1" x14ac:dyDescent="0.35">
      <c r="A27" s="19"/>
      <c r="B27" s="19"/>
      <c r="C27" s="19"/>
    </row>
  </sheetData>
  <mergeCells count="63">
    <mergeCell ref="A22:L22"/>
    <mergeCell ref="M22:N22"/>
    <mergeCell ref="O22:P22"/>
    <mergeCell ref="Q22:R22"/>
    <mergeCell ref="S22:T22"/>
    <mergeCell ref="M21:N21"/>
    <mergeCell ref="O21:P21"/>
    <mergeCell ref="Q21:R21"/>
    <mergeCell ref="S21:T21"/>
    <mergeCell ref="G20:L20"/>
    <mergeCell ref="M20:N20"/>
    <mergeCell ref="O20:P20"/>
    <mergeCell ref="Q20:R20"/>
    <mergeCell ref="S20:T20"/>
    <mergeCell ref="M18:N18"/>
    <mergeCell ref="O18:P18"/>
    <mergeCell ref="Q18:R18"/>
    <mergeCell ref="S18:T18"/>
    <mergeCell ref="M19:N19"/>
    <mergeCell ref="O19:P19"/>
    <mergeCell ref="Q19:R19"/>
    <mergeCell ref="S19:T19"/>
    <mergeCell ref="Q15:R16"/>
    <mergeCell ref="S15:T16"/>
    <mergeCell ref="U15:U16"/>
    <mergeCell ref="M16:N16"/>
    <mergeCell ref="M17:N17"/>
    <mergeCell ref="O17:P17"/>
    <mergeCell ref="Q17:R17"/>
    <mergeCell ref="S17:T17"/>
    <mergeCell ref="A15:C16"/>
    <mergeCell ref="D15:F16"/>
    <mergeCell ref="G15:L16"/>
    <mergeCell ref="M15:N15"/>
    <mergeCell ref="O15:P16"/>
    <mergeCell ref="Q12:R12"/>
    <mergeCell ref="S12:T12"/>
    <mergeCell ref="A13:L13"/>
    <mergeCell ref="M13:N13"/>
    <mergeCell ref="O13:P13"/>
    <mergeCell ref="Q13:R13"/>
    <mergeCell ref="S13:T13"/>
    <mergeCell ref="A12:C12"/>
    <mergeCell ref="D12:F12"/>
    <mergeCell ref="G12:L12"/>
    <mergeCell ref="M12:N12"/>
    <mergeCell ref="M8:N8"/>
    <mergeCell ref="M9:N9"/>
    <mergeCell ref="M10:N10"/>
    <mergeCell ref="M11:N11"/>
    <mergeCell ref="O12:P12"/>
    <mergeCell ref="A1:U1"/>
    <mergeCell ref="A2:U2"/>
    <mergeCell ref="A3:U3"/>
    <mergeCell ref="A6:C7"/>
    <mergeCell ref="D6:F7"/>
    <mergeCell ref="G6:L7"/>
    <mergeCell ref="M6:N6"/>
    <mergeCell ref="O6:P7"/>
    <mergeCell ref="Q6:R7"/>
    <mergeCell ref="S6:T7"/>
    <mergeCell ref="U6:U7"/>
    <mergeCell ref="M7:N7"/>
  </mergeCells>
  <pageMargins left="0.3" right="0.21" top="0.27" bottom="0.3" header="0.3" footer="0.19"/>
  <pageSetup paperSize="9" orientation="landscape" horizontalDpi="0" verticalDpi="0" r:id="rId1"/>
  <drawing r:id="rId2"/>
  <legacyDrawing r:id="rId3"/>
  <controls>
    <mc:AlternateContent xmlns:mc="http://schemas.openxmlformats.org/markup-compatibility/2006">
      <mc:Choice Requires="x14">
        <control shapeId="33793" r:id="rId4" name="Control 1">
          <controlPr defaultSize="0" r:id="rId5">
            <anchor moveWithCells="1">
              <from>
                <xdr:col>9</xdr:col>
                <xdr:colOff>0</xdr:colOff>
                <xdr:row>34</xdr:row>
                <xdr:rowOff>0</xdr:rowOff>
              </from>
              <to>
                <xdr:col>10</xdr:col>
                <xdr:colOff>66675</xdr:colOff>
                <xdr:row>35</xdr:row>
                <xdr:rowOff>38100</xdr:rowOff>
              </to>
            </anchor>
          </controlPr>
        </control>
      </mc:Choice>
      <mc:Fallback>
        <control shapeId="33793" r:id="rId4" name="Control 1"/>
      </mc:Fallback>
    </mc:AlternateContent>
    <mc:AlternateContent xmlns:mc="http://schemas.openxmlformats.org/markup-compatibility/2006">
      <mc:Choice Requires="x14">
        <control shapeId="33794" r:id="rId6" name="Control 2">
          <controlPr defaultSize="0" r:id="rId7">
            <anchor moveWithCells="1">
              <from>
                <xdr:col>9</xdr:col>
                <xdr:colOff>0</xdr:colOff>
                <xdr:row>34</xdr:row>
                <xdr:rowOff>0</xdr:rowOff>
              </from>
              <to>
                <xdr:col>10</xdr:col>
                <xdr:colOff>123825</xdr:colOff>
                <xdr:row>35</xdr:row>
                <xdr:rowOff>38100</xdr:rowOff>
              </to>
            </anchor>
          </controlPr>
        </control>
      </mc:Choice>
      <mc:Fallback>
        <control shapeId="33794" r:id="rId6" name="Control 2"/>
      </mc:Fallback>
    </mc:AlternateContent>
    <mc:AlternateContent xmlns:mc="http://schemas.openxmlformats.org/markup-compatibility/2006">
      <mc:Choice Requires="x14">
        <control shapeId="33795" r:id="rId8" name="Control 3">
          <controlPr defaultSize="0" r:id="rId9">
            <anchor moveWithCells="1">
              <from>
                <xdr:col>9</xdr:col>
                <xdr:colOff>0</xdr:colOff>
                <xdr:row>34</xdr:row>
                <xdr:rowOff>0</xdr:rowOff>
              </from>
              <to>
                <xdr:col>10</xdr:col>
                <xdr:colOff>66675</xdr:colOff>
                <xdr:row>35</xdr:row>
                <xdr:rowOff>38100</xdr:rowOff>
              </to>
            </anchor>
          </controlPr>
        </control>
      </mc:Choice>
      <mc:Fallback>
        <control shapeId="33795" r:id="rId8" name="Control 3"/>
      </mc:Fallback>
    </mc:AlternateContent>
    <mc:AlternateContent xmlns:mc="http://schemas.openxmlformats.org/markup-compatibility/2006">
      <mc:Choice Requires="x14">
        <control shapeId="33796" r:id="rId10" name="Control 4">
          <controlPr defaultSize="0" r:id="rId11">
            <anchor moveWithCells="1">
              <from>
                <xdr:col>9</xdr:col>
                <xdr:colOff>0</xdr:colOff>
                <xdr:row>34</xdr:row>
                <xdr:rowOff>0</xdr:rowOff>
              </from>
              <to>
                <xdr:col>10</xdr:col>
                <xdr:colOff>123825</xdr:colOff>
                <xdr:row>35</xdr:row>
                <xdr:rowOff>38100</xdr:rowOff>
              </to>
            </anchor>
          </controlPr>
        </control>
      </mc:Choice>
      <mc:Fallback>
        <control shapeId="33796" r:id="rId10" name="Control 4"/>
      </mc:Fallback>
    </mc:AlternateContent>
    <mc:AlternateContent xmlns:mc="http://schemas.openxmlformats.org/markup-compatibility/2006">
      <mc:Choice Requires="x14">
        <control shapeId="33797" r:id="rId12" name="Control 5">
          <controlPr defaultSize="0" r:id="rId13">
            <anchor moveWithCells="1">
              <from>
                <xdr:col>9</xdr:col>
                <xdr:colOff>0</xdr:colOff>
                <xdr:row>34</xdr:row>
                <xdr:rowOff>0</xdr:rowOff>
              </from>
              <to>
                <xdr:col>10</xdr:col>
                <xdr:colOff>66675</xdr:colOff>
                <xdr:row>35</xdr:row>
                <xdr:rowOff>38100</xdr:rowOff>
              </to>
            </anchor>
          </controlPr>
        </control>
      </mc:Choice>
      <mc:Fallback>
        <control shapeId="33797" r:id="rId12" name="Control 5"/>
      </mc:Fallback>
    </mc:AlternateContent>
    <mc:AlternateContent xmlns:mc="http://schemas.openxmlformats.org/markup-compatibility/2006">
      <mc:Choice Requires="x14">
        <control shapeId="33798" r:id="rId14" name="Control 6">
          <controlPr defaultSize="0" r:id="rId15">
            <anchor moveWithCells="1">
              <from>
                <xdr:col>9</xdr:col>
                <xdr:colOff>0</xdr:colOff>
                <xdr:row>34</xdr:row>
                <xdr:rowOff>0</xdr:rowOff>
              </from>
              <to>
                <xdr:col>10</xdr:col>
                <xdr:colOff>123825</xdr:colOff>
                <xdr:row>35</xdr:row>
                <xdr:rowOff>38100</xdr:rowOff>
              </to>
            </anchor>
          </controlPr>
        </control>
      </mc:Choice>
      <mc:Fallback>
        <control shapeId="33798" r:id="rId14" name="Control 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opLeftCell="F22" workbookViewId="0">
      <selection activeCell="K20" sqref="K20:S28"/>
    </sheetView>
  </sheetViews>
  <sheetFormatPr defaultRowHeight="21" x14ac:dyDescent="0.35"/>
  <cols>
    <col min="1" max="7" width="9" style="6"/>
    <col min="8" max="8" width="23.25" style="6" customWidth="1"/>
    <col min="9" max="9" width="17" style="6" customWidth="1"/>
    <col min="10" max="16384" width="9" style="6"/>
  </cols>
  <sheetData>
    <row r="1" spans="1:9" x14ac:dyDescent="0.35">
      <c r="A1" s="193" t="s">
        <v>81</v>
      </c>
      <c r="B1" s="193"/>
      <c r="C1" s="193"/>
      <c r="D1" s="193"/>
      <c r="E1" s="193"/>
      <c r="F1" s="193"/>
      <c r="G1" s="193"/>
      <c r="H1" s="193"/>
      <c r="I1" s="67"/>
    </row>
    <row r="2" spans="1:9" x14ac:dyDescent="0.35">
      <c r="A2" s="193" t="s">
        <v>44</v>
      </c>
      <c r="B2" s="193"/>
      <c r="C2" s="193"/>
      <c r="D2" s="193"/>
      <c r="E2" s="193"/>
      <c r="F2" s="193"/>
      <c r="G2" s="193"/>
      <c r="H2" s="193"/>
      <c r="I2" s="67"/>
    </row>
    <row r="3" spans="1:9" x14ac:dyDescent="0.35">
      <c r="A3" s="193" t="s">
        <v>167</v>
      </c>
      <c r="B3" s="193"/>
      <c r="C3" s="193"/>
      <c r="D3" s="193"/>
      <c r="E3" s="193"/>
      <c r="F3" s="193"/>
      <c r="G3" s="193"/>
      <c r="H3" s="193"/>
      <c r="I3" s="67"/>
    </row>
    <row r="4" spans="1:9" ht="21.95" customHeight="1" x14ac:dyDescent="0.35"/>
    <row r="5" spans="1:9" ht="21.95" customHeight="1" x14ac:dyDescent="0.35">
      <c r="A5" s="68" t="s">
        <v>52</v>
      </c>
    </row>
    <row r="6" spans="1:9" ht="25.5" customHeight="1" x14ac:dyDescent="0.35">
      <c r="A6" s="68" t="s">
        <v>53</v>
      </c>
    </row>
    <row r="7" spans="1:9" ht="24.75" customHeight="1" x14ac:dyDescent="0.35">
      <c r="B7" s="6" t="s">
        <v>150</v>
      </c>
    </row>
    <row r="8" spans="1:9" ht="21.95" customHeight="1" x14ac:dyDescent="0.35">
      <c r="A8" s="6" t="s">
        <v>151</v>
      </c>
    </row>
    <row r="9" spans="1:9" ht="21.95" customHeight="1" x14ac:dyDescent="0.35">
      <c r="A9" s="68" t="s">
        <v>54</v>
      </c>
    </row>
    <row r="10" spans="1:9" ht="21.95" customHeight="1" x14ac:dyDescent="0.35">
      <c r="B10" s="6" t="s">
        <v>131</v>
      </c>
    </row>
    <row r="11" spans="1:9" ht="21.95" customHeight="1" x14ac:dyDescent="0.35">
      <c r="A11" s="6" t="s">
        <v>132</v>
      </c>
    </row>
    <row r="12" spans="1:9" ht="21.95" customHeight="1" x14ac:dyDescent="0.35">
      <c r="A12" s="68" t="s">
        <v>55</v>
      </c>
    </row>
    <row r="13" spans="1:9" ht="21.95" customHeight="1" x14ac:dyDescent="0.35">
      <c r="B13" s="6" t="s">
        <v>130</v>
      </c>
    </row>
    <row r="14" spans="1:9" ht="21.95" customHeight="1" x14ac:dyDescent="0.35">
      <c r="A14" s="6" t="s">
        <v>56</v>
      </c>
    </row>
    <row r="15" spans="1:9" ht="21.95" customHeight="1" x14ac:dyDescent="0.35">
      <c r="B15" s="6" t="s">
        <v>57</v>
      </c>
      <c r="D15" s="6" t="s">
        <v>58</v>
      </c>
      <c r="F15" s="6" t="s">
        <v>59</v>
      </c>
      <c r="H15" s="69" t="s">
        <v>60</v>
      </c>
    </row>
    <row r="16" spans="1:9" ht="21.95" customHeight="1" x14ac:dyDescent="0.35">
      <c r="B16" s="88" t="s">
        <v>168</v>
      </c>
      <c r="C16" s="88"/>
      <c r="D16" s="88" t="s">
        <v>169</v>
      </c>
      <c r="E16" s="88"/>
      <c r="F16" s="88" t="s">
        <v>170</v>
      </c>
      <c r="H16" s="164" t="s">
        <v>155</v>
      </c>
    </row>
    <row r="17" spans="1:19" ht="21.95" customHeight="1" x14ac:dyDescent="0.35"/>
    <row r="18" spans="1:19" ht="21.95" customHeight="1" x14ac:dyDescent="0.35"/>
    <row r="19" spans="1:19" ht="24.75" customHeight="1" x14ac:dyDescent="0.35">
      <c r="A19" s="68" t="s">
        <v>61</v>
      </c>
    </row>
    <row r="20" spans="1:19" ht="23.25" customHeight="1" x14ac:dyDescent="0.35">
      <c r="A20" s="180"/>
      <c r="B20" s="180" t="s">
        <v>255</v>
      </c>
      <c r="C20" s="180"/>
      <c r="D20" s="180"/>
      <c r="E20" s="180"/>
      <c r="F20" s="180"/>
      <c r="G20" s="180"/>
      <c r="H20" s="180"/>
      <c r="I20" s="180"/>
    </row>
    <row r="21" spans="1:19" ht="21.95" customHeight="1" x14ac:dyDescent="0.35">
      <c r="A21" s="180"/>
      <c r="B21" s="180"/>
      <c r="C21" s="181" t="s">
        <v>256</v>
      </c>
      <c r="D21" s="181"/>
      <c r="E21" s="181"/>
      <c r="F21" s="181"/>
      <c r="G21" s="181"/>
      <c r="H21" s="181"/>
      <c r="I21" s="181"/>
      <c r="K21" s="180"/>
      <c r="L21" s="180"/>
      <c r="M21" s="180"/>
      <c r="N21" s="180"/>
      <c r="O21" s="180"/>
      <c r="P21" s="180"/>
      <c r="Q21" s="180"/>
      <c r="R21" s="180"/>
      <c r="S21" s="180"/>
    </row>
    <row r="22" spans="1:19" ht="21.95" customHeight="1" x14ac:dyDescent="0.35">
      <c r="A22" s="180" t="s">
        <v>257</v>
      </c>
      <c r="B22" s="180"/>
      <c r="C22" s="180"/>
      <c r="D22" s="180"/>
      <c r="E22" s="180"/>
      <c r="F22" s="180"/>
      <c r="G22" s="180"/>
      <c r="H22" s="180"/>
      <c r="I22" s="180"/>
      <c r="K22" s="180"/>
      <c r="L22" s="180"/>
      <c r="M22" s="181"/>
      <c r="N22" s="181"/>
      <c r="O22" s="181"/>
      <c r="P22" s="181"/>
      <c r="Q22" s="181"/>
      <c r="R22" s="181"/>
      <c r="S22" s="181"/>
    </row>
    <row r="23" spans="1:19" ht="21.95" customHeight="1" x14ac:dyDescent="0.35">
      <c r="A23" s="180" t="s">
        <v>258</v>
      </c>
      <c r="B23" s="180"/>
      <c r="C23" s="180"/>
      <c r="D23" s="180"/>
      <c r="E23" s="180"/>
      <c r="F23" s="180"/>
      <c r="G23" s="180"/>
      <c r="H23" s="180"/>
      <c r="I23" s="180"/>
      <c r="K23" s="180"/>
      <c r="L23" s="180"/>
      <c r="M23" s="180"/>
      <c r="N23" s="180"/>
      <c r="O23" s="180"/>
      <c r="P23" s="180"/>
      <c r="Q23" s="180"/>
      <c r="R23" s="180"/>
      <c r="S23" s="180"/>
    </row>
    <row r="24" spans="1:19" ht="21.95" customHeight="1" x14ac:dyDescent="0.35">
      <c r="A24" s="180" t="s">
        <v>259</v>
      </c>
      <c r="B24" s="180"/>
      <c r="C24" s="180"/>
      <c r="D24" s="180"/>
      <c r="E24" s="180"/>
      <c r="F24" s="180"/>
      <c r="G24" s="180"/>
      <c r="H24" s="180"/>
      <c r="I24" s="180"/>
      <c r="K24" s="180"/>
      <c r="L24" s="180"/>
      <c r="M24" s="180"/>
      <c r="N24" s="180"/>
      <c r="O24" s="180"/>
      <c r="P24" s="180"/>
      <c r="Q24" s="180"/>
      <c r="R24" s="180"/>
      <c r="S24" s="180"/>
    </row>
    <row r="25" spans="1:19" ht="21.95" customHeight="1" x14ac:dyDescent="0.35">
      <c r="A25" s="180"/>
      <c r="B25" s="180" t="s">
        <v>260</v>
      </c>
      <c r="C25" s="180"/>
      <c r="D25" s="180"/>
      <c r="E25" s="180"/>
      <c r="F25" s="180"/>
      <c r="G25" s="180"/>
      <c r="H25" s="180"/>
      <c r="I25" s="180"/>
      <c r="K25" s="180"/>
      <c r="L25" s="180"/>
      <c r="M25" s="180"/>
      <c r="N25" s="180"/>
      <c r="O25" s="180"/>
      <c r="P25" s="180"/>
      <c r="Q25" s="180"/>
      <c r="R25" s="180"/>
      <c r="S25" s="180"/>
    </row>
    <row r="26" spans="1:19" ht="21.95" customHeight="1" x14ac:dyDescent="0.35">
      <c r="K26" s="180"/>
      <c r="L26" s="180"/>
      <c r="M26" s="180"/>
      <c r="N26" s="180"/>
      <c r="O26" s="180"/>
      <c r="P26" s="180"/>
      <c r="Q26" s="180"/>
      <c r="R26" s="180"/>
      <c r="S26" s="180"/>
    </row>
  </sheetData>
  <mergeCells count="3">
    <mergeCell ref="A1:H1"/>
    <mergeCell ref="A2:H2"/>
    <mergeCell ref="A3:H3"/>
  </mergeCells>
  <pageMargins left="0.57999999999999996" right="0.17" top="0.56000000000000005" bottom="0.42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37" workbookViewId="0">
      <selection activeCell="H17" sqref="H17:H22"/>
    </sheetView>
  </sheetViews>
  <sheetFormatPr defaultRowHeight="21.75" customHeight="1" x14ac:dyDescent="0.25"/>
  <cols>
    <col min="1" max="1" width="21" style="3" customWidth="1"/>
    <col min="2" max="2" width="13.625" style="34" customWidth="1"/>
    <col min="3" max="3" width="14" style="34" customWidth="1"/>
    <col min="4" max="4" width="17.625" style="3" customWidth="1"/>
    <col min="5" max="5" width="13.375" style="3" customWidth="1"/>
    <col min="6" max="6" width="13.5" style="34" customWidth="1"/>
    <col min="7" max="7" width="18.75" style="34" customWidth="1"/>
    <col min="8" max="8" width="18.5" style="3" customWidth="1"/>
    <col min="9" max="16384" width="9" style="3"/>
  </cols>
  <sheetData>
    <row r="1" spans="1:17" ht="21.75" customHeight="1" x14ac:dyDescent="0.45">
      <c r="A1" s="194" t="s">
        <v>81</v>
      </c>
      <c r="B1" s="194"/>
      <c r="C1" s="194"/>
      <c r="D1" s="194"/>
      <c r="E1" s="194"/>
      <c r="F1" s="194"/>
      <c r="G1" s="55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21.75" customHeight="1" x14ac:dyDescent="0.45">
      <c r="A2" s="194" t="s">
        <v>67</v>
      </c>
      <c r="B2" s="194"/>
      <c r="C2" s="194"/>
      <c r="D2" s="194"/>
      <c r="E2" s="194"/>
      <c r="F2" s="194"/>
      <c r="G2" s="55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21.75" customHeight="1" x14ac:dyDescent="0.45">
      <c r="A3" s="194" t="s">
        <v>245</v>
      </c>
      <c r="B3" s="194"/>
      <c r="C3" s="194"/>
      <c r="D3" s="194"/>
      <c r="E3" s="194"/>
      <c r="F3" s="194"/>
      <c r="G3" s="55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34.5" customHeight="1" x14ac:dyDescent="0.45">
      <c r="A4" s="195" t="s">
        <v>45</v>
      </c>
      <c r="B4" s="195"/>
      <c r="C4" s="195"/>
      <c r="D4" s="195"/>
      <c r="E4" s="195"/>
      <c r="F4" s="195"/>
      <c r="G4" s="55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1.75" customHeight="1" x14ac:dyDescent="0.45">
      <c r="A5" s="196" t="s">
        <v>17</v>
      </c>
      <c r="B5" s="200" t="s">
        <v>18</v>
      </c>
      <c r="C5" s="201"/>
      <c r="D5" s="197" t="s">
        <v>46</v>
      </c>
      <c r="E5" s="197"/>
      <c r="F5" s="197"/>
      <c r="G5" s="55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21.75" customHeight="1" x14ac:dyDescent="0.45">
      <c r="A6" s="196"/>
      <c r="B6" s="202"/>
      <c r="C6" s="203"/>
      <c r="D6" s="9" t="s">
        <v>19</v>
      </c>
      <c r="E6" s="198" t="s">
        <v>20</v>
      </c>
      <c r="F6" s="199"/>
      <c r="G6" s="55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1.75" customHeight="1" x14ac:dyDescent="0.45">
      <c r="A7" s="103"/>
      <c r="B7" s="105">
        <v>2561</v>
      </c>
      <c r="C7" s="105">
        <v>2560</v>
      </c>
      <c r="D7" s="104"/>
      <c r="E7" s="106" t="s">
        <v>171</v>
      </c>
      <c r="F7" s="107" t="s">
        <v>172</v>
      </c>
      <c r="G7" s="55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21.75" customHeight="1" x14ac:dyDescent="0.45">
      <c r="A8" s="11" t="s">
        <v>68</v>
      </c>
      <c r="B8" s="27"/>
      <c r="C8" s="27"/>
      <c r="D8" s="10" t="s">
        <v>246</v>
      </c>
      <c r="E8" s="27">
        <v>7538330</v>
      </c>
      <c r="F8" s="27">
        <v>7268530</v>
      </c>
      <c r="G8" s="55">
        <v>269800</v>
      </c>
      <c r="H8" s="56">
        <f>SUM(F8:G8)</f>
        <v>7538330</v>
      </c>
      <c r="I8" s="8"/>
      <c r="J8" s="8"/>
      <c r="K8" s="8"/>
      <c r="L8" s="8"/>
      <c r="M8" s="8"/>
      <c r="N8" s="8"/>
      <c r="O8" s="8"/>
      <c r="P8" s="8"/>
      <c r="Q8" s="8"/>
    </row>
    <row r="9" spans="1:17" ht="21.75" customHeight="1" x14ac:dyDescent="0.45">
      <c r="A9" s="26" t="s">
        <v>106</v>
      </c>
      <c r="B9" s="28">
        <v>816425</v>
      </c>
      <c r="C9" s="28">
        <v>816425</v>
      </c>
      <c r="D9" s="10" t="s">
        <v>247</v>
      </c>
      <c r="E9" s="28">
        <v>3368660</v>
      </c>
      <c r="F9" s="28">
        <v>3368660</v>
      </c>
      <c r="G9" s="55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21.75" customHeight="1" x14ac:dyDescent="0.45">
      <c r="A10" s="26" t="s">
        <v>107</v>
      </c>
      <c r="B10" s="28">
        <v>13312000</v>
      </c>
      <c r="C10" s="28">
        <v>10396000</v>
      </c>
      <c r="D10" s="10" t="s">
        <v>251</v>
      </c>
      <c r="E10" s="28">
        <v>7629500</v>
      </c>
      <c r="F10" s="28">
        <v>7629500</v>
      </c>
      <c r="G10" s="55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21.75" customHeight="1" x14ac:dyDescent="0.45">
      <c r="A11" s="11" t="s">
        <v>69</v>
      </c>
      <c r="B11" s="28"/>
      <c r="C11" s="28"/>
      <c r="D11" s="10" t="s">
        <v>248</v>
      </c>
      <c r="E11" s="28"/>
      <c r="F11" s="28" t="s">
        <v>9</v>
      </c>
      <c r="G11" s="55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21.75" customHeight="1" x14ac:dyDescent="0.45">
      <c r="A12" s="89" t="s">
        <v>94</v>
      </c>
      <c r="B12" s="29">
        <v>1536810</v>
      </c>
      <c r="C12" s="29">
        <v>1376110</v>
      </c>
      <c r="D12" s="10" t="s">
        <v>249</v>
      </c>
      <c r="E12" s="28">
        <v>3040500</v>
      </c>
      <c r="F12" s="28">
        <v>124500</v>
      </c>
      <c r="G12" s="32">
        <v>2916000</v>
      </c>
      <c r="H12" s="56">
        <f>SUM(F12:G12)</f>
        <v>3040500</v>
      </c>
      <c r="I12" s="8"/>
      <c r="J12" s="8"/>
      <c r="K12" s="8"/>
      <c r="L12" s="8"/>
      <c r="M12" s="8"/>
      <c r="N12" s="8"/>
      <c r="O12" s="8"/>
      <c r="P12" s="8"/>
      <c r="Q12" s="8"/>
    </row>
    <row r="13" spans="1:17" ht="21.75" customHeight="1" x14ac:dyDescent="0.45">
      <c r="A13" s="89" t="s">
        <v>95</v>
      </c>
      <c r="B13" s="29">
        <v>317275</v>
      </c>
      <c r="C13" s="29">
        <v>317275</v>
      </c>
      <c r="D13" s="10" t="s">
        <v>250</v>
      </c>
      <c r="E13" s="28"/>
      <c r="F13" s="28" t="s">
        <v>9</v>
      </c>
      <c r="G13" s="55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21.75" customHeight="1" x14ac:dyDescent="0.45">
      <c r="A14" s="167" t="s">
        <v>96</v>
      </c>
      <c r="B14" s="29">
        <v>3301800</v>
      </c>
      <c r="C14" s="29">
        <v>3301800</v>
      </c>
      <c r="D14" s="10"/>
      <c r="E14" s="28"/>
      <c r="F14" s="28"/>
      <c r="G14" s="55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ht="21.75" customHeight="1" x14ac:dyDescent="0.45">
      <c r="A15" s="89" t="s">
        <v>97</v>
      </c>
      <c r="B15" s="29">
        <v>94830</v>
      </c>
      <c r="C15" s="29">
        <v>94830</v>
      </c>
      <c r="D15" s="10"/>
      <c r="E15" s="28"/>
      <c r="F15" s="28"/>
      <c r="G15" s="55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21.75" customHeight="1" x14ac:dyDescent="0.45">
      <c r="A16" s="89" t="s">
        <v>98</v>
      </c>
      <c r="B16" s="29"/>
      <c r="C16" s="29" t="s">
        <v>9</v>
      </c>
      <c r="D16" s="10"/>
      <c r="E16" s="28"/>
      <c r="F16" s="28"/>
      <c r="G16" s="55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21.75" customHeight="1" x14ac:dyDescent="0.45">
      <c r="A17" s="89" t="s">
        <v>99</v>
      </c>
      <c r="B17" s="29">
        <v>225990</v>
      </c>
      <c r="C17" s="29">
        <v>225990</v>
      </c>
      <c r="D17" s="10"/>
      <c r="E17" s="28"/>
      <c r="F17" s="28"/>
      <c r="G17" s="55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21.75" customHeight="1" x14ac:dyDescent="0.45">
      <c r="A18" s="167" t="s">
        <v>100</v>
      </c>
      <c r="B18" s="29">
        <v>153290</v>
      </c>
      <c r="C18" s="29">
        <v>153290</v>
      </c>
      <c r="D18" s="10"/>
      <c r="E18" s="28"/>
      <c r="F18" s="28"/>
      <c r="G18" s="55"/>
      <c r="H18" s="55"/>
      <c r="I18" s="8"/>
      <c r="J18" s="8"/>
      <c r="K18" s="8"/>
      <c r="L18" s="8"/>
      <c r="M18" s="8"/>
      <c r="N18" s="8"/>
      <c r="O18" s="8"/>
      <c r="P18" s="8"/>
      <c r="Q18" s="8"/>
    </row>
    <row r="19" spans="1:17" ht="21.75" customHeight="1" x14ac:dyDescent="0.45">
      <c r="A19" s="89" t="s">
        <v>101</v>
      </c>
      <c r="B19" s="29">
        <v>54300</v>
      </c>
      <c r="C19" s="29">
        <v>54300</v>
      </c>
      <c r="D19" s="10"/>
      <c r="E19" s="28"/>
      <c r="F19" s="28"/>
      <c r="G19" s="55"/>
      <c r="H19" s="55"/>
      <c r="I19" s="8"/>
      <c r="J19" s="8"/>
      <c r="K19" s="8"/>
      <c r="L19" s="8"/>
      <c r="M19" s="8"/>
      <c r="N19" s="8"/>
      <c r="O19" s="8"/>
      <c r="P19" s="8"/>
      <c r="Q19" s="8"/>
    </row>
    <row r="20" spans="1:17" ht="21.75" customHeight="1" x14ac:dyDescent="0.45">
      <c r="A20" s="89" t="s">
        <v>102</v>
      </c>
      <c r="B20" s="29">
        <v>102500</v>
      </c>
      <c r="C20" s="29">
        <v>102500</v>
      </c>
      <c r="D20" s="10"/>
      <c r="E20" s="28"/>
      <c r="F20" s="28"/>
      <c r="G20" s="55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21.75" customHeight="1" x14ac:dyDescent="0.45">
      <c r="A21" s="89" t="s">
        <v>103</v>
      </c>
      <c r="B21" s="29">
        <v>106900</v>
      </c>
      <c r="C21" s="29">
        <v>106900</v>
      </c>
      <c r="D21" s="10"/>
      <c r="E21" s="28"/>
      <c r="F21" s="28"/>
      <c r="G21" s="55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21.75" customHeight="1" x14ac:dyDescent="0.45">
      <c r="A22" s="89" t="s">
        <v>104</v>
      </c>
      <c r="B22" s="29">
        <v>1049870</v>
      </c>
      <c r="C22" s="29">
        <v>940770</v>
      </c>
      <c r="D22" s="10"/>
      <c r="E22" s="28"/>
      <c r="F22" s="28"/>
      <c r="G22" s="55"/>
      <c r="H22" s="55"/>
      <c r="I22" s="8"/>
      <c r="J22" s="8"/>
      <c r="K22" s="8"/>
      <c r="L22" s="8"/>
      <c r="M22" s="8"/>
      <c r="N22" s="8"/>
      <c r="O22" s="8"/>
      <c r="P22" s="8"/>
      <c r="Q22" s="8"/>
    </row>
    <row r="23" spans="1:17" ht="21.75" customHeight="1" x14ac:dyDescent="0.45">
      <c r="A23" s="89" t="s">
        <v>105</v>
      </c>
      <c r="B23" s="29">
        <v>505000</v>
      </c>
      <c r="C23" s="29">
        <v>505000</v>
      </c>
      <c r="D23" s="10"/>
      <c r="E23" s="28"/>
      <c r="F23" s="28"/>
      <c r="G23" s="55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21.75" customHeight="1" x14ac:dyDescent="0.45">
      <c r="A24" s="10"/>
      <c r="B24" s="28"/>
      <c r="C24" s="28"/>
      <c r="D24" s="10"/>
      <c r="E24" s="28"/>
      <c r="F24" s="28"/>
      <c r="G24" s="55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21.75" customHeight="1" x14ac:dyDescent="0.45">
      <c r="A25" s="10"/>
      <c r="B25" s="28"/>
      <c r="C25" s="28"/>
      <c r="D25" s="10"/>
      <c r="E25" s="28"/>
      <c r="F25" s="28"/>
      <c r="G25" s="55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s="4" customFormat="1" ht="21.75" customHeight="1" x14ac:dyDescent="0.35">
      <c r="A26" s="12"/>
      <c r="B26" s="30"/>
      <c r="C26" s="30"/>
      <c r="D26" s="12"/>
      <c r="E26" s="30"/>
      <c r="F26" s="30"/>
      <c r="G26" s="32"/>
    </row>
    <row r="27" spans="1:17" ht="21.75" customHeight="1" thickBot="1" x14ac:dyDescent="0.5">
      <c r="A27" s="50" t="s">
        <v>3</v>
      </c>
      <c r="B27" s="31">
        <f>SUM(B8:B26)</f>
        <v>21576990</v>
      </c>
      <c r="C27" s="31">
        <f>SUM(C8:C26)</f>
        <v>18391190</v>
      </c>
      <c r="D27" s="13"/>
      <c r="E27" s="31">
        <f>SUM(E8:E26)</f>
        <v>21576990</v>
      </c>
      <c r="F27" s="31">
        <f>SUM(F8:F26)</f>
        <v>18391190</v>
      </c>
      <c r="G27" s="55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21.75" customHeight="1" thickTop="1" x14ac:dyDescent="0.45">
      <c r="A28" s="4"/>
      <c r="B28" s="32"/>
      <c r="C28" s="32"/>
      <c r="D28" s="4"/>
      <c r="E28" s="4"/>
      <c r="F28" s="32"/>
      <c r="G28" s="55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s="4" customFormat="1" ht="21.75" customHeight="1" x14ac:dyDescent="0.35">
      <c r="A29" s="4" t="s">
        <v>70</v>
      </c>
      <c r="B29" s="32"/>
      <c r="C29" s="32"/>
      <c r="F29" s="32"/>
      <c r="G29" s="33"/>
    </row>
    <row r="30" spans="1:17" ht="21.75" customHeight="1" x14ac:dyDescent="0.45">
      <c r="A30" s="4" t="s">
        <v>71</v>
      </c>
      <c r="B30" s="32"/>
      <c r="C30" s="32"/>
      <c r="D30" s="4"/>
      <c r="E30" s="4"/>
      <c r="F30" s="32"/>
      <c r="G30" s="33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21.75" customHeight="1" x14ac:dyDescent="0.45">
      <c r="A31" s="4" t="s">
        <v>72</v>
      </c>
      <c r="B31" s="32"/>
      <c r="C31" s="32"/>
      <c r="D31" s="4"/>
      <c r="E31" s="4"/>
      <c r="F31" s="32"/>
      <c r="G31" s="33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21.75" customHeight="1" x14ac:dyDescent="0.45">
      <c r="A32" s="52" t="s">
        <v>82</v>
      </c>
      <c r="B32" s="19"/>
      <c r="C32" s="19"/>
      <c r="D32" s="19"/>
      <c r="E32" s="19"/>
      <c r="F32" s="19"/>
      <c r="G32" s="19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21.75" customHeight="1" x14ac:dyDescent="0.45">
      <c r="A33" s="19" t="s">
        <v>267</v>
      </c>
      <c r="B33" s="19"/>
      <c r="C33" s="19"/>
      <c r="D33" s="19"/>
      <c r="F33" s="3"/>
      <c r="G33" s="3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21.75" customHeight="1" x14ac:dyDescent="0.45">
      <c r="A34" s="19" t="s">
        <v>268</v>
      </c>
      <c r="B34" s="19"/>
      <c r="C34" s="19"/>
      <c r="D34" s="19"/>
      <c r="F34" s="3"/>
      <c r="G34" s="3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21.75" customHeight="1" x14ac:dyDescent="0.45">
      <c r="A35" s="19" t="s">
        <v>137</v>
      </c>
      <c r="B35" s="19"/>
      <c r="C35" s="19"/>
      <c r="D35" s="19"/>
      <c r="F35" s="3"/>
      <c r="G35" s="3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21.75" customHeight="1" x14ac:dyDescent="0.45">
      <c r="A36" s="41"/>
      <c r="B36" s="41"/>
      <c r="C36" s="4"/>
      <c r="D36" s="166"/>
      <c r="E36" s="4"/>
      <c r="F36" s="4"/>
      <c r="G36" s="4"/>
      <c r="H36" s="19"/>
      <c r="I36" s="8"/>
      <c r="J36" s="8"/>
      <c r="K36" s="8"/>
      <c r="L36" s="8"/>
      <c r="M36" s="8"/>
      <c r="N36" s="8"/>
      <c r="O36" s="8"/>
      <c r="P36" s="8"/>
      <c r="Q36" s="8"/>
    </row>
    <row r="37" spans="1:17" ht="21.75" customHeight="1" x14ac:dyDescent="0.25">
      <c r="A37" s="19"/>
      <c r="B37" s="19"/>
      <c r="C37" s="19"/>
      <c r="D37" s="19"/>
      <c r="E37" s="19"/>
      <c r="F37" s="19"/>
      <c r="G37" s="49"/>
      <c r="H37"/>
    </row>
    <row r="38" spans="1:17" ht="21.75" customHeight="1" x14ac:dyDescent="0.25">
      <c r="A38" s="19"/>
      <c r="B38" s="19"/>
      <c r="C38" s="19"/>
      <c r="D38" s="19"/>
      <c r="E38" s="19"/>
      <c r="F38" s="19"/>
      <c r="G38" s="49"/>
      <c r="H38"/>
    </row>
    <row r="39" spans="1:17" ht="21.75" customHeight="1" x14ac:dyDescent="0.25">
      <c r="A39" s="19"/>
      <c r="B39" s="19"/>
      <c r="C39" s="19"/>
      <c r="D39" s="19"/>
      <c r="E39" s="19"/>
      <c r="F39" s="19"/>
      <c r="G39" s="49"/>
      <c r="H39"/>
    </row>
    <row r="40" spans="1:17" ht="21.75" customHeight="1" x14ac:dyDescent="0.35">
      <c r="A40" s="4"/>
      <c r="B40" s="4"/>
      <c r="C40" s="4"/>
      <c r="D40" s="4"/>
      <c r="E40" s="4"/>
      <c r="F40" s="40"/>
      <c r="G40" s="32"/>
      <c r="H40" s="5"/>
    </row>
  </sheetData>
  <mergeCells count="8">
    <mergeCell ref="A2:F2"/>
    <mergeCell ref="A3:F3"/>
    <mergeCell ref="A4:F4"/>
    <mergeCell ref="A1:F1"/>
    <mergeCell ref="A5:A6"/>
    <mergeCell ref="D5:F5"/>
    <mergeCell ref="E6:F6"/>
    <mergeCell ref="B5:C6"/>
  </mergeCells>
  <pageMargins left="0.35" right="0.13" top="0.48" bottom="0.42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E1" workbookViewId="0">
      <selection activeCell="K1" sqref="K1:M1048576"/>
    </sheetView>
  </sheetViews>
  <sheetFormatPr defaultRowHeight="15" x14ac:dyDescent="0.25"/>
  <cols>
    <col min="1" max="1" width="5.125" style="3" customWidth="1"/>
    <col min="2" max="2" width="7.375" style="3" customWidth="1"/>
    <col min="3" max="3" width="8.875" style="3" customWidth="1"/>
    <col min="4" max="4" width="20.875" style="3" customWidth="1"/>
    <col min="5" max="5" width="19.75" style="3" customWidth="1"/>
    <col min="6" max="6" width="13.75" style="3" customWidth="1"/>
    <col min="7" max="7" width="1.625" style="169" customWidth="1"/>
    <col min="8" max="8" width="16.75" style="3" customWidth="1"/>
    <col min="9" max="16384" width="9" style="3"/>
  </cols>
  <sheetData>
    <row r="1" spans="1:8" ht="21.75" customHeight="1" x14ac:dyDescent="0.35">
      <c r="A1" s="191" t="s">
        <v>81</v>
      </c>
      <c r="B1" s="191"/>
      <c r="C1" s="191"/>
      <c r="D1" s="191"/>
      <c r="E1" s="191"/>
      <c r="F1" s="191"/>
      <c r="G1" s="191"/>
      <c r="H1" s="191"/>
    </row>
    <row r="2" spans="1:8" ht="21.75" customHeight="1" x14ac:dyDescent="0.35">
      <c r="A2" s="191" t="s">
        <v>44</v>
      </c>
      <c r="B2" s="191"/>
      <c r="C2" s="191"/>
      <c r="D2" s="191"/>
      <c r="E2" s="191"/>
      <c r="F2" s="191"/>
      <c r="G2" s="191"/>
      <c r="H2" s="191"/>
    </row>
    <row r="3" spans="1:8" ht="21.75" customHeight="1" x14ac:dyDescent="0.35">
      <c r="A3" s="191" t="s">
        <v>252</v>
      </c>
      <c r="B3" s="191"/>
      <c r="C3" s="191"/>
      <c r="D3" s="191"/>
      <c r="E3" s="191"/>
      <c r="F3" s="191"/>
      <c r="G3" s="191"/>
      <c r="H3" s="191"/>
    </row>
    <row r="4" spans="1:8" ht="21.75" customHeight="1" x14ac:dyDescent="0.25"/>
    <row r="5" spans="1:8" s="1" customFormat="1" ht="21.75" customHeight="1" x14ac:dyDescent="0.35">
      <c r="A5" s="1" t="s">
        <v>73</v>
      </c>
      <c r="F5" s="108">
        <v>2561</v>
      </c>
      <c r="G5" s="162"/>
      <c r="H5" s="108">
        <v>2560</v>
      </c>
    </row>
    <row r="6" spans="1:8" s="2" customFormat="1" ht="21.75" customHeight="1" x14ac:dyDescent="0.35">
      <c r="B6" s="2" t="s">
        <v>48</v>
      </c>
      <c r="G6" s="170"/>
      <c r="H6" s="14" t="s">
        <v>9</v>
      </c>
    </row>
    <row r="7" spans="1:8" s="2" customFormat="1" ht="21.75" customHeight="1" x14ac:dyDescent="0.35">
      <c r="B7" s="2" t="s">
        <v>10</v>
      </c>
      <c r="C7" s="2" t="s">
        <v>49</v>
      </c>
      <c r="D7" s="2" t="s">
        <v>50</v>
      </c>
      <c r="E7" s="14" t="s">
        <v>133</v>
      </c>
      <c r="F7" s="16">
        <v>11619381.960000001</v>
      </c>
      <c r="G7" s="171"/>
      <c r="H7" s="15">
        <v>5460522.6699999999</v>
      </c>
    </row>
    <row r="8" spans="1:8" s="2" customFormat="1" ht="21.75" customHeight="1" x14ac:dyDescent="0.35">
      <c r="C8" s="2" t="s">
        <v>49</v>
      </c>
      <c r="D8" s="2" t="s">
        <v>164</v>
      </c>
      <c r="E8" s="14" t="s">
        <v>134</v>
      </c>
      <c r="F8" s="16" t="s">
        <v>9</v>
      </c>
      <c r="G8" s="171"/>
      <c r="H8" s="16">
        <v>8000000</v>
      </c>
    </row>
    <row r="9" spans="1:8" s="2" customFormat="1" ht="21.75" customHeight="1" x14ac:dyDescent="0.35">
      <c r="C9" s="2" t="s">
        <v>51</v>
      </c>
      <c r="D9" s="2" t="s">
        <v>7</v>
      </c>
      <c r="E9" s="14" t="s">
        <v>254</v>
      </c>
      <c r="F9" s="16">
        <v>2445026.0099999998</v>
      </c>
      <c r="G9" s="171"/>
      <c r="H9" s="15">
        <v>2923160.35</v>
      </c>
    </row>
    <row r="10" spans="1:8" s="2" customFormat="1" ht="21.75" customHeight="1" x14ac:dyDescent="0.35">
      <c r="C10" s="2" t="s">
        <v>51</v>
      </c>
      <c r="D10" s="2" t="s">
        <v>7</v>
      </c>
      <c r="E10" s="14" t="s">
        <v>135</v>
      </c>
      <c r="F10" s="16">
        <v>312450.64</v>
      </c>
      <c r="G10" s="171"/>
      <c r="H10" s="15">
        <v>170953.76</v>
      </c>
    </row>
    <row r="11" spans="1:8" s="2" customFormat="1" ht="21.75" customHeight="1" x14ac:dyDescent="0.35">
      <c r="C11" s="2" t="s">
        <v>51</v>
      </c>
      <c r="D11" s="2" t="s">
        <v>163</v>
      </c>
      <c r="E11" s="14" t="s">
        <v>136</v>
      </c>
      <c r="F11" s="16">
        <v>1183000.1399999999</v>
      </c>
      <c r="G11" s="171"/>
      <c r="H11" s="15">
        <v>1169550.31</v>
      </c>
    </row>
    <row r="12" spans="1:8" s="2" customFormat="1" ht="21.75" customHeight="1" x14ac:dyDescent="0.35">
      <c r="C12" s="2" t="s">
        <v>173</v>
      </c>
      <c r="D12" s="2" t="s">
        <v>174</v>
      </c>
      <c r="E12" s="168" t="s">
        <v>253</v>
      </c>
      <c r="F12" s="15">
        <v>5000000</v>
      </c>
      <c r="G12" s="172"/>
      <c r="H12" s="16" t="s">
        <v>9</v>
      </c>
    </row>
    <row r="13" spans="1:8" s="2" customFormat="1" ht="21.75" customHeight="1" thickBot="1" x14ac:dyDescent="0.4">
      <c r="F13" s="17">
        <f>SUM(F7:F12)</f>
        <v>20559858.75</v>
      </c>
      <c r="G13" s="18"/>
      <c r="H13" s="17">
        <f>SUM(H7:H12)</f>
        <v>17724187.09</v>
      </c>
    </row>
    <row r="14" spans="1:8" s="2" customFormat="1" ht="21.75" customHeight="1" thickTop="1" x14ac:dyDescent="0.35">
      <c r="G14" s="170"/>
      <c r="H14" s="15"/>
    </row>
    <row r="15" spans="1:8" s="1" customFormat="1" ht="21.75" customHeight="1" x14ac:dyDescent="0.35">
      <c r="G15" s="173"/>
    </row>
    <row r="16" spans="1:8" s="2" customFormat="1" ht="21.75" customHeight="1" x14ac:dyDescent="0.35">
      <c r="G16" s="170"/>
      <c r="H16" s="15"/>
    </row>
    <row r="17" spans="2:8" s="2" customFormat="1" ht="21" x14ac:dyDescent="0.35">
      <c r="B17" s="52" t="s">
        <v>82</v>
      </c>
      <c r="C17" s="19"/>
      <c r="D17" s="19"/>
      <c r="E17" s="19"/>
      <c r="F17" s="19"/>
      <c r="G17" s="19"/>
      <c r="H17" s="19"/>
    </row>
    <row r="18" spans="2:8" s="2" customFormat="1" ht="21" x14ac:dyDescent="0.35">
      <c r="B18" s="19" t="s">
        <v>267</v>
      </c>
      <c r="C18" s="19"/>
      <c r="D18" s="19"/>
      <c r="E18" s="19"/>
      <c r="F18" s="3"/>
      <c r="G18" s="3"/>
      <c r="H18" s="3"/>
    </row>
    <row r="19" spans="2:8" s="2" customFormat="1" ht="21" x14ac:dyDescent="0.35">
      <c r="B19" s="19" t="s">
        <v>268</v>
      </c>
      <c r="C19" s="19"/>
      <c r="D19" s="19"/>
      <c r="E19" s="19"/>
      <c r="F19" s="3"/>
      <c r="G19" s="3"/>
      <c r="H19" s="3"/>
    </row>
    <row r="20" spans="2:8" s="2" customFormat="1" ht="21" x14ac:dyDescent="0.35">
      <c r="B20" s="19" t="s">
        <v>137</v>
      </c>
      <c r="C20" s="19"/>
      <c r="D20" s="19"/>
      <c r="E20" s="19"/>
      <c r="F20" s="3"/>
      <c r="G20" s="3"/>
      <c r="H20" s="3"/>
    </row>
    <row r="21" spans="2:8" ht="21" x14ac:dyDescent="0.35">
      <c r="B21" s="41"/>
      <c r="C21" s="41"/>
      <c r="D21" s="4"/>
      <c r="E21" s="166"/>
      <c r="F21" s="4"/>
      <c r="G21" s="4"/>
      <c r="H21" s="4"/>
    </row>
  </sheetData>
  <mergeCells count="3">
    <mergeCell ref="A1:H1"/>
    <mergeCell ref="A2:H2"/>
    <mergeCell ref="A3:H3"/>
  </mergeCells>
  <pageMargins left="0.16" right="0.13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opLeftCell="A25" workbookViewId="0">
      <selection activeCell="D21" sqref="D21"/>
    </sheetView>
  </sheetViews>
  <sheetFormatPr defaultRowHeight="21" x14ac:dyDescent="0.35"/>
  <cols>
    <col min="1" max="1" width="29" style="4" customWidth="1"/>
    <col min="2" max="2" width="41.25" style="4" customWidth="1"/>
    <col min="3" max="3" width="16.25" style="32" customWidth="1"/>
    <col min="4" max="4" width="29.5" style="4" customWidth="1"/>
    <col min="5" max="5" width="17.625" style="32" customWidth="1"/>
    <col min="6" max="9" width="17" style="4" customWidth="1"/>
    <col min="10" max="10" width="9" style="4"/>
    <col min="11" max="11" width="20.875" style="4" customWidth="1"/>
    <col min="12" max="13" width="9" style="4"/>
    <col min="14" max="14" width="22.5" style="4" customWidth="1"/>
    <col min="15" max="15" width="9" style="4"/>
    <col min="16" max="16" width="9.875" style="4" bestFit="1" customWidth="1"/>
    <col min="17" max="17" width="10.125" style="4" bestFit="1" customWidth="1"/>
    <col min="18" max="18" width="11.125" style="4" bestFit="1" customWidth="1"/>
    <col min="19" max="16384" width="9" style="4"/>
  </cols>
  <sheetData>
    <row r="1" spans="1:24" x14ac:dyDescent="0.35">
      <c r="A1" s="191" t="s">
        <v>81</v>
      </c>
      <c r="B1" s="191"/>
      <c r="C1" s="191"/>
      <c r="D1" s="179"/>
      <c r="E1" s="179"/>
      <c r="F1" s="179"/>
      <c r="G1" s="53"/>
      <c r="H1" s="53"/>
      <c r="I1" s="53"/>
    </row>
    <row r="2" spans="1:24" x14ac:dyDescent="0.35">
      <c r="A2" s="191" t="s">
        <v>44</v>
      </c>
      <c r="B2" s="191"/>
      <c r="C2" s="191"/>
      <c r="D2" s="179"/>
      <c r="E2" s="179"/>
      <c r="F2" s="179"/>
      <c r="G2" s="53"/>
      <c r="H2" s="53"/>
      <c r="I2" s="53"/>
    </row>
    <row r="3" spans="1:24" x14ac:dyDescent="0.35">
      <c r="A3" s="191" t="s">
        <v>167</v>
      </c>
      <c r="B3" s="191"/>
      <c r="C3" s="191"/>
      <c r="D3" s="179"/>
      <c r="E3" s="179"/>
      <c r="F3" s="179"/>
      <c r="G3" s="53"/>
      <c r="H3" s="53"/>
      <c r="I3" s="53"/>
    </row>
    <row r="4" spans="1:24" ht="29.25" customHeight="1" x14ac:dyDescent="0.35">
      <c r="A4" s="41" t="s">
        <v>108</v>
      </c>
      <c r="B4" s="41"/>
      <c r="C4" s="63"/>
    </row>
    <row r="5" spans="1:24" ht="23.25" customHeight="1" x14ac:dyDescent="0.35">
      <c r="A5" s="41" t="s">
        <v>166</v>
      </c>
      <c r="B5" s="41"/>
      <c r="C5" s="63"/>
      <c r="J5" s="59" t="s">
        <v>109</v>
      </c>
      <c r="L5" s="59" t="s">
        <v>110</v>
      </c>
      <c r="N5" s="58">
        <v>64000</v>
      </c>
      <c r="P5" s="36" t="s">
        <v>109</v>
      </c>
    </row>
    <row r="6" spans="1:24" ht="30.75" customHeight="1" x14ac:dyDescent="0.35">
      <c r="A6" s="97" t="s">
        <v>175</v>
      </c>
      <c r="B6" s="97" t="s">
        <v>176</v>
      </c>
      <c r="C6" s="111" t="s">
        <v>20</v>
      </c>
      <c r="J6" s="59" t="s">
        <v>127</v>
      </c>
      <c r="L6" s="59" t="s">
        <v>128</v>
      </c>
      <c r="N6" s="58">
        <v>80000</v>
      </c>
      <c r="P6" s="37" t="s">
        <v>110</v>
      </c>
    </row>
    <row r="7" spans="1:24" ht="24.95" customHeight="1" x14ac:dyDescent="0.35">
      <c r="A7" s="110" t="s">
        <v>177</v>
      </c>
      <c r="B7" s="110" t="s">
        <v>181</v>
      </c>
      <c r="C7" s="116">
        <v>64000</v>
      </c>
      <c r="J7" s="59" t="s">
        <v>113</v>
      </c>
      <c r="L7" s="59" t="s">
        <v>114</v>
      </c>
      <c r="N7" s="58">
        <v>100000</v>
      </c>
      <c r="P7" s="36" t="s">
        <v>109</v>
      </c>
    </row>
    <row r="8" spans="1:24" ht="24.95" customHeight="1" x14ac:dyDescent="0.35">
      <c r="A8" s="110" t="s">
        <v>178</v>
      </c>
      <c r="B8" s="110" t="s">
        <v>183</v>
      </c>
      <c r="C8" s="116">
        <v>60000</v>
      </c>
      <c r="J8" s="59" t="s">
        <v>115</v>
      </c>
      <c r="L8" s="59" t="s">
        <v>116</v>
      </c>
      <c r="N8" s="58">
        <v>100000</v>
      </c>
      <c r="P8" s="38" t="s">
        <v>111</v>
      </c>
    </row>
    <row r="9" spans="1:24" ht="24.95" customHeight="1" x14ac:dyDescent="0.35">
      <c r="A9" s="110" t="s">
        <v>179</v>
      </c>
      <c r="B9" s="110" t="s">
        <v>113</v>
      </c>
      <c r="C9" s="116">
        <v>80000</v>
      </c>
      <c r="J9" s="59" t="s">
        <v>119</v>
      </c>
      <c r="L9" s="59" t="s">
        <v>120</v>
      </c>
      <c r="N9" s="58">
        <v>100000</v>
      </c>
      <c r="P9" s="36" t="s">
        <v>109</v>
      </c>
    </row>
    <row r="10" spans="1:24" ht="24.95" customHeight="1" thickBot="1" x14ac:dyDescent="0.4">
      <c r="A10" s="110" t="s">
        <v>116</v>
      </c>
      <c r="B10" s="110" t="s">
        <v>186</v>
      </c>
      <c r="C10" s="116">
        <v>80000</v>
      </c>
      <c r="J10" s="59" t="s">
        <v>121</v>
      </c>
      <c r="L10" s="59" t="s">
        <v>122</v>
      </c>
      <c r="N10" s="58">
        <v>50000</v>
      </c>
      <c r="O10" s="62" t="s">
        <v>3</v>
      </c>
      <c r="P10" s="63"/>
      <c r="Q10" s="63"/>
      <c r="R10" s="64" t="e">
        <f>SUM(#REF!)</f>
        <v>#REF!</v>
      </c>
      <c r="X10" s="37" t="s">
        <v>112</v>
      </c>
    </row>
    <row r="11" spans="1:24" ht="21.75" thickTop="1" x14ac:dyDescent="0.35">
      <c r="A11" s="110" t="s">
        <v>180</v>
      </c>
      <c r="B11" s="110" t="s">
        <v>184</v>
      </c>
      <c r="C11" s="116">
        <v>80000</v>
      </c>
      <c r="J11" s="59" t="s">
        <v>123</v>
      </c>
      <c r="L11" s="59" t="s">
        <v>124</v>
      </c>
      <c r="N11" s="58">
        <v>50000</v>
      </c>
      <c r="X11" s="39" t="s">
        <v>113</v>
      </c>
    </row>
    <row r="12" spans="1:24" x14ac:dyDescent="0.35">
      <c r="A12" s="110" t="s">
        <v>182</v>
      </c>
      <c r="B12" s="110" t="s">
        <v>185</v>
      </c>
      <c r="C12" s="116">
        <v>40000</v>
      </c>
      <c r="J12" s="59" t="s">
        <v>125</v>
      </c>
      <c r="L12" s="59" t="s">
        <v>126</v>
      </c>
      <c r="N12" s="58">
        <v>100000</v>
      </c>
      <c r="X12" s="37" t="s">
        <v>114</v>
      </c>
    </row>
    <row r="13" spans="1:24" x14ac:dyDescent="0.35">
      <c r="A13" s="110" t="s">
        <v>124</v>
      </c>
      <c r="B13" s="110" t="s">
        <v>123</v>
      </c>
      <c r="C13" s="116">
        <v>40000</v>
      </c>
      <c r="J13" s="59" t="s">
        <v>152</v>
      </c>
      <c r="L13" s="59" t="s">
        <v>153</v>
      </c>
      <c r="N13" s="58">
        <v>100000</v>
      </c>
      <c r="X13" s="39" t="s">
        <v>115</v>
      </c>
    </row>
    <row r="14" spans="1:24" x14ac:dyDescent="0.35">
      <c r="A14" s="110" t="s">
        <v>126</v>
      </c>
      <c r="B14" s="110" t="s">
        <v>187</v>
      </c>
      <c r="C14" s="116">
        <v>80000</v>
      </c>
      <c r="N14" s="57">
        <f>SUM(N5:N13)</f>
        <v>744000</v>
      </c>
      <c r="V14" s="37" t="s">
        <v>116</v>
      </c>
    </row>
    <row r="15" spans="1:24" x14ac:dyDescent="0.35">
      <c r="A15" s="110" t="s">
        <v>153</v>
      </c>
      <c r="B15" s="110" t="s">
        <v>188</v>
      </c>
      <c r="C15" s="116">
        <v>80000</v>
      </c>
      <c r="N15" s="109"/>
      <c r="V15" s="39"/>
    </row>
    <row r="16" spans="1:24" x14ac:dyDescent="0.35">
      <c r="A16" s="204" t="s">
        <v>3</v>
      </c>
      <c r="B16" s="205"/>
      <c r="C16" s="112">
        <f>SUM(C7:C15)</f>
        <v>604000</v>
      </c>
      <c r="N16" s="109"/>
      <c r="V16" s="113"/>
    </row>
    <row r="17" spans="1:24" ht="29.25" customHeight="1" x14ac:dyDescent="0.35">
      <c r="A17" s="41" t="s">
        <v>165</v>
      </c>
      <c r="B17" s="41"/>
      <c r="C17" s="63"/>
      <c r="J17" s="59" t="s">
        <v>109</v>
      </c>
      <c r="L17" s="59" t="s">
        <v>110</v>
      </c>
      <c r="N17" s="58">
        <v>64000</v>
      </c>
      <c r="P17" s="36" t="s">
        <v>109</v>
      </c>
    </row>
    <row r="18" spans="1:24" ht="30.75" customHeight="1" x14ac:dyDescent="0.35">
      <c r="A18" s="97" t="s">
        <v>175</v>
      </c>
      <c r="B18" s="97" t="s">
        <v>176</v>
      </c>
      <c r="C18" s="111" t="s">
        <v>20</v>
      </c>
      <c r="J18" s="59" t="s">
        <v>127</v>
      </c>
      <c r="L18" s="59" t="s">
        <v>128</v>
      </c>
      <c r="N18" s="58">
        <v>80000</v>
      </c>
      <c r="P18" s="37" t="s">
        <v>110</v>
      </c>
    </row>
    <row r="19" spans="1:24" ht="24.95" customHeight="1" x14ac:dyDescent="0.35">
      <c r="A19" s="110" t="s">
        <v>177</v>
      </c>
      <c r="B19" s="110" t="s">
        <v>181</v>
      </c>
      <c r="C19" s="112">
        <v>64000</v>
      </c>
      <c r="J19" s="59" t="s">
        <v>113</v>
      </c>
      <c r="L19" s="59" t="s">
        <v>114</v>
      </c>
      <c r="N19" s="58">
        <v>100000</v>
      </c>
      <c r="P19" s="36" t="s">
        <v>109</v>
      </c>
    </row>
    <row r="20" spans="1:24" ht="24.95" customHeight="1" x14ac:dyDescent="0.35">
      <c r="A20" s="110" t="s">
        <v>178</v>
      </c>
      <c r="B20" s="110" t="s">
        <v>183</v>
      </c>
      <c r="C20" s="112">
        <v>80000</v>
      </c>
      <c r="J20" s="59" t="s">
        <v>115</v>
      </c>
      <c r="L20" s="59" t="s">
        <v>116</v>
      </c>
      <c r="N20" s="58">
        <v>100000</v>
      </c>
      <c r="P20" s="38" t="s">
        <v>111</v>
      </c>
    </row>
    <row r="21" spans="1:24" ht="24.95" customHeight="1" x14ac:dyDescent="0.35">
      <c r="A21" s="110" t="s">
        <v>179</v>
      </c>
      <c r="B21" s="110" t="s">
        <v>113</v>
      </c>
      <c r="C21" s="112">
        <v>100000</v>
      </c>
      <c r="J21" s="59" t="s">
        <v>119</v>
      </c>
      <c r="L21" s="59" t="s">
        <v>120</v>
      </c>
      <c r="N21" s="58">
        <v>100000</v>
      </c>
      <c r="P21" s="36" t="s">
        <v>109</v>
      </c>
    </row>
    <row r="22" spans="1:24" ht="24.95" customHeight="1" thickBot="1" x14ac:dyDescent="0.4">
      <c r="A22" s="110" t="s">
        <v>116</v>
      </c>
      <c r="B22" s="110" t="s">
        <v>186</v>
      </c>
      <c r="C22" s="112">
        <v>100000</v>
      </c>
      <c r="J22" s="59" t="s">
        <v>121</v>
      </c>
      <c r="L22" s="59" t="s">
        <v>122</v>
      </c>
      <c r="N22" s="58">
        <v>50000</v>
      </c>
      <c r="O22" s="62" t="s">
        <v>3</v>
      </c>
      <c r="P22" s="63"/>
      <c r="Q22" s="63"/>
      <c r="R22" s="64" t="e">
        <f>SUM(#REF!)</f>
        <v>#REF!</v>
      </c>
      <c r="X22" s="37" t="s">
        <v>112</v>
      </c>
    </row>
    <row r="23" spans="1:24" ht="21.75" thickTop="1" x14ac:dyDescent="0.35">
      <c r="A23" s="110" t="s">
        <v>180</v>
      </c>
      <c r="B23" s="110" t="s">
        <v>184</v>
      </c>
      <c r="C23" s="112">
        <v>100000</v>
      </c>
      <c r="J23" s="59" t="s">
        <v>123</v>
      </c>
      <c r="L23" s="59" t="s">
        <v>124</v>
      </c>
      <c r="N23" s="58">
        <v>50000</v>
      </c>
      <c r="X23" s="39" t="s">
        <v>113</v>
      </c>
    </row>
    <row r="24" spans="1:24" x14ac:dyDescent="0.35">
      <c r="A24" s="110" t="s">
        <v>182</v>
      </c>
      <c r="B24" s="110" t="s">
        <v>185</v>
      </c>
      <c r="C24" s="112">
        <v>50000</v>
      </c>
      <c r="J24" s="59" t="s">
        <v>125</v>
      </c>
      <c r="L24" s="59" t="s">
        <v>126</v>
      </c>
      <c r="N24" s="58">
        <v>100000</v>
      </c>
      <c r="X24" s="37" t="s">
        <v>114</v>
      </c>
    </row>
    <row r="25" spans="1:24" x14ac:dyDescent="0.35">
      <c r="A25" s="110" t="s">
        <v>124</v>
      </c>
      <c r="B25" s="110" t="s">
        <v>123</v>
      </c>
      <c r="C25" s="112">
        <v>50000</v>
      </c>
      <c r="J25" s="59" t="s">
        <v>152</v>
      </c>
      <c r="L25" s="59" t="s">
        <v>153</v>
      </c>
      <c r="N25" s="58">
        <v>100000</v>
      </c>
      <c r="X25" s="39" t="s">
        <v>115</v>
      </c>
    </row>
    <row r="26" spans="1:24" x14ac:dyDescent="0.35">
      <c r="A26" s="110" t="s">
        <v>126</v>
      </c>
      <c r="B26" s="110" t="s">
        <v>187</v>
      </c>
      <c r="C26" s="112">
        <v>100000</v>
      </c>
      <c r="N26" s="57">
        <f>SUM(N17:N25)</f>
        <v>744000</v>
      </c>
      <c r="V26" s="37" t="s">
        <v>116</v>
      </c>
    </row>
    <row r="27" spans="1:24" x14ac:dyDescent="0.35">
      <c r="A27" s="110" t="s">
        <v>153</v>
      </c>
      <c r="B27" s="110" t="s">
        <v>188</v>
      </c>
      <c r="C27" s="112">
        <v>100000</v>
      </c>
      <c r="N27" s="109"/>
      <c r="V27" s="39"/>
    </row>
    <row r="28" spans="1:24" x14ac:dyDescent="0.35">
      <c r="A28" s="204" t="s">
        <v>3</v>
      </c>
      <c r="B28" s="205"/>
      <c r="C28" s="114">
        <f>SUM(C19:C27)</f>
        <v>744000</v>
      </c>
      <c r="N28" s="109"/>
      <c r="V28" s="39"/>
    </row>
    <row r="29" spans="1:24" ht="29.25" customHeight="1" x14ac:dyDescent="0.35">
      <c r="A29" s="52" t="s">
        <v>82</v>
      </c>
      <c r="B29" s="19"/>
      <c r="C29" s="19"/>
      <c r="D29" s="19"/>
      <c r="E29" s="19"/>
      <c r="F29" s="19"/>
      <c r="G29" s="19"/>
      <c r="L29" s="41" t="s">
        <v>74</v>
      </c>
      <c r="V29" s="39" t="s">
        <v>117</v>
      </c>
    </row>
    <row r="30" spans="1:24" x14ac:dyDescent="0.35">
      <c r="A30" s="19" t="s">
        <v>267</v>
      </c>
      <c r="B30" s="19"/>
      <c r="C30" s="19"/>
      <c r="D30" s="19"/>
      <c r="E30" s="3"/>
      <c r="F30" s="3"/>
      <c r="G30" s="3"/>
    </row>
    <row r="31" spans="1:24" x14ac:dyDescent="0.35">
      <c r="A31" s="19" t="s">
        <v>268</v>
      </c>
      <c r="B31" s="19"/>
      <c r="C31" s="19"/>
      <c r="D31" s="19"/>
      <c r="E31" s="3"/>
      <c r="F31" s="3"/>
      <c r="G31" s="3"/>
    </row>
    <row r="32" spans="1:24" x14ac:dyDescent="0.35">
      <c r="A32" s="19" t="s">
        <v>137</v>
      </c>
      <c r="B32" s="19"/>
      <c r="C32" s="19"/>
      <c r="D32" s="19"/>
      <c r="E32" s="3"/>
      <c r="F32" s="3"/>
      <c r="G32" s="3"/>
    </row>
    <row r="33" spans="1:5" x14ac:dyDescent="0.35">
      <c r="A33" s="41"/>
      <c r="B33" s="41"/>
      <c r="C33" s="4"/>
      <c r="D33" s="166"/>
      <c r="E33" s="4"/>
    </row>
  </sheetData>
  <mergeCells count="5">
    <mergeCell ref="A16:B16"/>
    <mergeCell ref="A28:B28"/>
    <mergeCell ref="A1:C1"/>
    <mergeCell ref="A2:C2"/>
    <mergeCell ref="A3:C3"/>
  </mergeCells>
  <pageMargins left="0.53" right="0.32" top="0.37" bottom="0.5600000000000000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opLeftCell="A10" workbookViewId="0">
      <selection activeCell="D7" sqref="D7"/>
    </sheetView>
  </sheetViews>
  <sheetFormatPr defaultRowHeight="21" x14ac:dyDescent="0.35"/>
  <cols>
    <col min="1" max="1" width="29.75" style="4" customWidth="1"/>
    <col min="2" max="2" width="37.625" style="4" customWidth="1"/>
    <col min="3" max="3" width="19.625" style="32" customWidth="1"/>
    <col min="4" max="4" width="29.5" style="4" customWidth="1"/>
    <col min="5" max="5" width="17.625" style="32" customWidth="1"/>
    <col min="6" max="9" width="17" style="4" customWidth="1"/>
    <col min="10" max="10" width="9" style="4"/>
    <col min="11" max="11" width="20.875" style="4" customWidth="1"/>
    <col min="12" max="13" width="9" style="4"/>
    <col min="14" max="14" width="22.5" style="4" customWidth="1"/>
    <col min="15" max="15" width="9" style="4"/>
    <col min="16" max="16" width="9.875" style="4" bestFit="1" customWidth="1"/>
    <col min="17" max="17" width="10.125" style="4" bestFit="1" customWidth="1"/>
    <col min="18" max="18" width="11.125" style="4" bestFit="1" customWidth="1"/>
    <col min="19" max="16384" width="9" style="4"/>
  </cols>
  <sheetData>
    <row r="1" spans="1:22" x14ac:dyDescent="0.35">
      <c r="A1" s="191" t="s">
        <v>81</v>
      </c>
      <c r="B1" s="191"/>
      <c r="C1" s="191"/>
      <c r="D1" s="179"/>
      <c r="E1" s="179"/>
      <c r="F1" s="179"/>
      <c r="G1" s="163"/>
      <c r="H1" s="163"/>
      <c r="I1" s="163"/>
    </row>
    <row r="2" spans="1:22" x14ac:dyDescent="0.35">
      <c r="A2" s="191" t="s">
        <v>44</v>
      </c>
      <c r="B2" s="191"/>
      <c r="C2" s="191"/>
      <c r="D2" s="179"/>
      <c r="E2" s="179"/>
      <c r="F2" s="179"/>
      <c r="G2" s="163"/>
      <c r="H2" s="163"/>
      <c r="I2" s="163"/>
    </row>
    <row r="3" spans="1:22" x14ac:dyDescent="0.35">
      <c r="A3" s="191" t="s">
        <v>167</v>
      </c>
      <c r="B3" s="191"/>
      <c r="C3" s="191"/>
      <c r="D3" s="179"/>
      <c r="E3" s="179"/>
      <c r="F3" s="179"/>
      <c r="G3" s="163"/>
      <c r="H3" s="163"/>
      <c r="I3" s="163"/>
    </row>
    <row r="4" spans="1:22" ht="35.25" customHeight="1" x14ac:dyDescent="0.35">
      <c r="A4" s="41" t="s">
        <v>129</v>
      </c>
      <c r="E4" s="4"/>
      <c r="M4" s="2" t="s">
        <v>66</v>
      </c>
      <c r="N4" s="2"/>
      <c r="O4" s="2"/>
      <c r="P4" s="15">
        <v>29170</v>
      </c>
      <c r="Q4" s="15"/>
      <c r="V4" s="37" t="s">
        <v>118</v>
      </c>
    </row>
    <row r="5" spans="1:22" ht="35.25" customHeight="1" x14ac:dyDescent="0.35">
      <c r="A5" s="41" t="s">
        <v>166</v>
      </c>
      <c r="B5" s="41"/>
      <c r="C5" s="63"/>
      <c r="E5" s="4"/>
      <c r="M5" s="2"/>
      <c r="N5" s="2"/>
      <c r="O5" s="2"/>
      <c r="P5" s="15"/>
      <c r="Q5" s="15"/>
      <c r="V5" s="39"/>
    </row>
    <row r="6" spans="1:22" ht="35.25" customHeight="1" x14ac:dyDescent="0.35">
      <c r="A6" s="165" t="s">
        <v>175</v>
      </c>
      <c r="B6" s="165" t="s">
        <v>2</v>
      </c>
      <c r="C6" s="111" t="s">
        <v>20</v>
      </c>
      <c r="E6" s="4"/>
      <c r="M6" s="2"/>
      <c r="N6" s="2"/>
      <c r="O6" s="2"/>
      <c r="P6" s="15"/>
      <c r="Q6" s="15"/>
      <c r="V6" s="39"/>
    </row>
    <row r="7" spans="1:22" x14ac:dyDescent="0.35">
      <c r="A7" s="110" t="s">
        <v>189</v>
      </c>
      <c r="B7" s="110" t="s">
        <v>190</v>
      </c>
      <c r="C7" s="116">
        <v>37100</v>
      </c>
      <c r="E7" s="4"/>
      <c r="M7" s="2"/>
      <c r="N7" s="2"/>
      <c r="O7" s="2"/>
      <c r="P7" s="15"/>
      <c r="Q7" s="15"/>
      <c r="V7" s="39"/>
    </row>
    <row r="8" spans="1:22" x14ac:dyDescent="0.35">
      <c r="A8" s="110"/>
      <c r="B8" s="110"/>
      <c r="C8" s="115"/>
      <c r="E8" s="4"/>
      <c r="M8" s="2"/>
      <c r="N8" s="2"/>
      <c r="O8" s="2"/>
      <c r="P8" s="15"/>
      <c r="Q8" s="15"/>
      <c r="V8" s="39"/>
    </row>
    <row r="9" spans="1:22" x14ac:dyDescent="0.35">
      <c r="A9" s="204" t="s">
        <v>3</v>
      </c>
      <c r="B9" s="205"/>
      <c r="C9" s="112">
        <f>SUM(C7:C8)</f>
        <v>37100</v>
      </c>
      <c r="D9" s="19"/>
      <c r="E9" s="3"/>
      <c r="H9" s="3"/>
      <c r="I9" s="3"/>
      <c r="N9" s="39" t="s">
        <v>126</v>
      </c>
    </row>
    <row r="10" spans="1:22" x14ac:dyDescent="0.35">
      <c r="A10" s="41" t="s">
        <v>165</v>
      </c>
      <c r="B10" s="41"/>
      <c r="C10" s="63"/>
      <c r="E10" s="4"/>
      <c r="M10" s="2"/>
      <c r="N10" s="2"/>
      <c r="O10" s="2"/>
      <c r="P10" s="15"/>
      <c r="Q10" s="15"/>
      <c r="V10" s="39"/>
    </row>
    <row r="11" spans="1:22" x14ac:dyDescent="0.35">
      <c r="A11" s="165" t="s">
        <v>175</v>
      </c>
      <c r="B11" s="165" t="s">
        <v>2</v>
      </c>
      <c r="C11" s="111" t="s">
        <v>20</v>
      </c>
      <c r="E11" s="4"/>
      <c r="M11" s="2"/>
      <c r="N11" s="2"/>
      <c r="O11" s="2"/>
      <c r="P11" s="15"/>
      <c r="Q11" s="15"/>
      <c r="V11" s="39"/>
    </row>
    <row r="12" spans="1:22" x14ac:dyDescent="0.35">
      <c r="A12" s="110" t="s">
        <v>189</v>
      </c>
      <c r="B12" s="110" t="s">
        <v>190</v>
      </c>
      <c r="C12" s="116">
        <v>37100</v>
      </c>
      <c r="E12" s="4"/>
      <c r="M12" s="2"/>
      <c r="N12" s="2"/>
      <c r="O12" s="2"/>
      <c r="P12" s="15"/>
      <c r="Q12" s="15"/>
      <c r="V12" s="39"/>
    </row>
    <row r="13" spans="1:22" x14ac:dyDescent="0.35">
      <c r="A13" s="110" t="s">
        <v>191</v>
      </c>
      <c r="B13" s="110" t="s">
        <v>192</v>
      </c>
      <c r="C13" s="116">
        <v>63500</v>
      </c>
      <c r="E13" s="4"/>
      <c r="M13" s="2"/>
      <c r="N13" s="2"/>
      <c r="O13" s="2"/>
      <c r="P13" s="15"/>
      <c r="Q13" s="15"/>
      <c r="V13" s="39"/>
    </row>
    <row r="14" spans="1:22" x14ac:dyDescent="0.35">
      <c r="A14" s="204" t="s">
        <v>3</v>
      </c>
      <c r="B14" s="205"/>
      <c r="C14" s="112">
        <f>SUM(C12:C13)</f>
        <v>100600</v>
      </c>
      <c r="D14" s="19"/>
      <c r="E14" s="3"/>
      <c r="H14" s="3"/>
      <c r="I14" s="3"/>
      <c r="N14" s="39" t="s">
        <v>126</v>
      </c>
    </row>
    <row r="16" spans="1:22" x14ac:dyDescent="0.35">
      <c r="A16" s="52" t="s">
        <v>82</v>
      </c>
      <c r="B16" s="19"/>
      <c r="C16" s="19"/>
    </row>
    <row r="17" spans="1:3" x14ac:dyDescent="0.35">
      <c r="A17" s="19" t="s">
        <v>267</v>
      </c>
      <c r="B17" s="19"/>
      <c r="C17" s="19"/>
    </row>
    <row r="18" spans="1:3" x14ac:dyDescent="0.35">
      <c r="A18" s="19" t="s">
        <v>268</v>
      </c>
      <c r="B18" s="19"/>
      <c r="C18" s="19"/>
    </row>
    <row r="19" spans="1:3" x14ac:dyDescent="0.35">
      <c r="A19" s="19" t="s">
        <v>137</v>
      </c>
      <c r="B19" s="19"/>
      <c r="C19" s="19"/>
    </row>
  </sheetData>
  <mergeCells count="5">
    <mergeCell ref="A14:B14"/>
    <mergeCell ref="A1:C1"/>
    <mergeCell ref="A2:C2"/>
    <mergeCell ref="A3:C3"/>
    <mergeCell ref="A9:B9"/>
  </mergeCells>
  <pageMargins left="0.46" right="0.28999999999999998" top="0.49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4" workbookViewId="0">
      <selection activeCell="C5" sqref="C5"/>
    </sheetView>
  </sheetViews>
  <sheetFormatPr defaultRowHeight="21" x14ac:dyDescent="0.35"/>
  <cols>
    <col min="1" max="1" width="9.625" style="4" customWidth="1"/>
    <col min="2" max="2" width="44.625" style="4" customWidth="1"/>
    <col min="3" max="3" width="9" style="4" customWidth="1"/>
    <col min="4" max="4" width="4.75" style="4" customWidth="1"/>
    <col min="5" max="5" width="8.375" style="4" customWidth="1"/>
    <col min="6" max="6" width="9" style="4" customWidth="1"/>
    <col min="7" max="16384" width="9" style="4"/>
  </cols>
  <sheetData>
    <row r="1" spans="1:7" x14ac:dyDescent="0.35">
      <c r="A1" s="191" t="s">
        <v>81</v>
      </c>
      <c r="B1" s="191"/>
      <c r="C1" s="191"/>
      <c r="D1" s="191"/>
      <c r="E1" s="191"/>
    </row>
    <row r="2" spans="1:7" x14ac:dyDescent="0.35">
      <c r="A2" s="191" t="s">
        <v>44</v>
      </c>
      <c r="B2" s="191"/>
      <c r="C2" s="191"/>
      <c r="D2" s="191"/>
      <c r="E2" s="191"/>
    </row>
    <row r="3" spans="1:7" x14ac:dyDescent="0.35">
      <c r="A3" s="191" t="s">
        <v>167</v>
      </c>
      <c r="B3" s="191"/>
      <c r="C3" s="191"/>
      <c r="D3" s="191"/>
      <c r="E3" s="191"/>
    </row>
    <row r="6" spans="1:7" x14ac:dyDescent="0.35">
      <c r="A6" s="41" t="s">
        <v>261</v>
      </c>
      <c r="B6" s="41"/>
      <c r="C6" s="4">
        <v>2562</v>
      </c>
      <c r="E6" s="4">
        <v>2561</v>
      </c>
    </row>
    <row r="7" spans="1:7" x14ac:dyDescent="0.35">
      <c r="A7" s="4" t="s">
        <v>262</v>
      </c>
      <c r="C7" s="4">
        <v>0.01</v>
      </c>
      <c r="E7" s="166" t="s">
        <v>9</v>
      </c>
    </row>
    <row r="8" spans="1:7" x14ac:dyDescent="0.35">
      <c r="A8" s="4" t="s">
        <v>263</v>
      </c>
      <c r="C8" s="183" t="s">
        <v>9</v>
      </c>
      <c r="E8" s="166" t="s">
        <v>9</v>
      </c>
    </row>
    <row r="9" spans="1:7" x14ac:dyDescent="0.35">
      <c r="A9" s="4" t="s">
        <v>264</v>
      </c>
      <c r="C9" s="183" t="s">
        <v>9</v>
      </c>
      <c r="E9" s="166" t="s">
        <v>9</v>
      </c>
    </row>
    <row r="10" spans="1:7" ht="21.75" thickBot="1" x14ac:dyDescent="0.4">
      <c r="A10" s="4" t="s">
        <v>265</v>
      </c>
      <c r="C10" s="184">
        <f>SUM(C7:C9)</f>
        <v>0.01</v>
      </c>
      <c r="E10" s="185"/>
    </row>
    <row r="11" spans="1:7" ht="21.75" thickTop="1" x14ac:dyDescent="0.35"/>
    <row r="13" spans="1:7" x14ac:dyDescent="0.35">
      <c r="A13" s="52" t="s">
        <v>82</v>
      </c>
      <c r="B13" s="19"/>
      <c r="C13" s="19"/>
      <c r="D13" s="19"/>
      <c r="E13" s="19"/>
      <c r="F13" s="19"/>
      <c r="G13" s="19"/>
    </row>
    <row r="14" spans="1:7" x14ac:dyDescent="0.35">
      <c r="A14" s="19" t="s">
        <v>267</v>
      </c>
      <c r="B14" s="19"/>
      <c r="C14" s="19"/>
      <c r="D14" s="19"/>
      <c r="E14" s="3"/>
      <c r="F14" s="3"/>
      <c r="G14" s="3"/>
    </row>
    <row r="15" spans="1:7" x14ac:dyDescent="0.35">
      <c r="A15" s="19" t="s">
        <v>275</v>
      </c>
      <c r="B15" s="19"/>
      <c r="C15" s="19"/>
      <c r="D15" s="19"/>
      <c r="E15" s="3"/>
      <c r="F15" s="3"/>
      <c r="G15" s="3"/>
    </row>
    <row r="16" spans="1:7" x14ac:dyDescent="0.35">
      <c r="A16" s="19" t="s">
        <v>137</v>
      </c>
      <c r="B16" s="19"/>
      <c r="C16" s="19"/>
      <c r="D16" s="19"/>
      <c r="E16" s="3"/>
      <c r="F16" s="3"/>
      <c r="G16" s="3"/>
    </row>
    <row r="17" spans="1:4" x14ac:dyDescent="0.35">
      <c r="A17" s="41"/>
      <c r="B17" s="41"/>
      <c r="D17" s="166"/>
    </row>
  </sheetData>
  <mergeCells count="3">
    <mergeCell ref="A1:E1"/>
    <mergeCell ref="A2:E2"/>
    <mergeCell ref="A3:E3"/>
  </mergeCells>
  <pageMargins left="0.7" right="0.3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34" workbookViewId="0">
      <selection activeCell="H29" sqref="H29"/>
    </sheetView>
  </sheetViews>
  <sheetFormatPr defaultRowHeight="21" x14ac:dyDescent="0.35"/>
  <cols>
    <col min="1" max="1" width="12.875" style="4" customWidth="1"/>
    <col min="2" max="2" width="11.25" style="4" customWidth="1"/>
    <col min="3" max="3" width="25.75" style="4" customWidth="1"/>
    <col min="4" max="4" width="17.5" style="4" customWidth="1"/>
    <col min="5" max="5" width="21.75" style="4" customWidth="1"/>
    <col min="6" max="6" width="26.125" style="4" customWidth="1"/>
    <col min="7" max="7" width="14.875" style="32" customWidth="1"/>
    <col min="8" max="8" width="14.5" style="32" customWidth="1"/>
    <col min="9" max="16384" width="9" style="4"/>
  </cols>
  <sheetData>
    <row r="1" spans="1:7" x14ac:dyDescent="0.35">
      <c r="A1" s="191" t="s">
        <v>81</v>
      </c>
      <c r="B1" s="191"/>
      <c r="C1" s="191"/>
      <c r="D1" s="191"/>
      <c r="E1" s="191"/>
      <c r="F1" s="191"/>
    </row>
    <row r="2" spans="1:7" x14ac:dyDescent="0.35">
      <c r="A2" s="191" t="s">
        <v>44</v>
      </c>
      <c r="B2" s="191"/>
      <c r="C2" s="191"/>
      <c r="D2" s="191"/>
      <c r="E2" s="191"/>
      <c r="F2" s="191"/>
    </row>
    <row r="3" spans="1:7" x14ac:dyDescent="0.35">
      <c r="A3" s="191" t="s">
        <v>167</v>
      </c>
      <c r="B3" s="191"/>
      <c r="C3" s="191"/>
      <c r="D3" s="191"/>
      <c r="E3" s="191"/>
      <c r="F3" s="191"/>
    </row>
    <row r="4" spans="1:7" ht="20.25" customHeight="1" x14ac:dyDescent="0.35">
      <c r="A4" s="41" t="s">
        <v>271</v>
      </c>
    </row>
    <row r="5" spans="1:7" ht="20.25" customHeight="1" x14ac:dyDescent="0.35">
      <c r="A5" s="41" t="s">
        <v>166</v>
      </c>
    </row>
    <row r="6" spans="1:7" ht="20.25" customHeight="1" x14ac:dyDescent="0.35">
      <c r="A6" s="98" t="s">
        <v>75</v>
      </c>
      <c r="B6" s="98" t="s">
        <v>76</v>
      </c>
      <c r="C6" s="98" t="s">
        <v>77</v>
      </c>
      <c r="D6" s="98" t="s">
        <v>13</v>
      </c>
      <c r="E6" s="98" t="s">
        <v>78</v>
      </c>
      <c r="F6" s="98" t="s">
        <v>47</v>
      </c>
      <c r="G6" s="35" t="s">
        <v>20</v>
      </c>
    </row>
    <row r="7" spans="1:7" ht="20.25" customHeight="1" x14ac:dyDescent="0.35">
      <c r="A7" s="70" t="s">
        <v>79</v>
      </c>
      <c r="B7" s="70" t="s">
        <v>4</v>
      </c>
      <c r="C7" s="90" t="s">
        <v>161</v>
      </c>
      <c r="D7" s="70" t="s">
        <v>0</v>
      </c>
      <c r="E7" s="90" t="s">
        <v>162</v>
      </c>
      <c r="F7" s="90" t="s">
        <v>9</v>
      </c>
      <c r="G7" s="91">
        <v>2100</v>
      </c>
    </row>
    <row r="8" spans="1:7" ht="20.25" customHeight="1" x14ac:dyDescent="0.35">
      <c r="A8" s="119"/>
      <c r="B8" s="119"/>
      <c r="C8" s="119"/>
      <c r="D8" s="119"/>
      <c r="E8" s="119"/>
      <c r="F8" s="119"/>
      <c r="G8" s="120"/>
    </row>
    <row r="9" spans="1:7" ht="20.25" customHeight="1" x14ac:dyDescent="0.35">
      <c r="A9" s="71" t="s">
        <v>79</v>
      </c>
      <c r="B9" s="71" t="s">
        <v>4</v>
      </c>
      <c r="C9" s="73" t="s">
        <v>161</v>
      </c>
      <c r="D9" s="71" t="s">
        <v>6</v>
      </c>
      <c r="E9" s="73" t="s">
        <v>193</v>
      </c>
      <c r="F9" s="73" t="s">
        <v>195</v>
      </c>
      <c r="G9" s="94">
        <v>45500</v>
      </c>
    </row>
    <row r="10" spans="1:7" ht="20.25" customHeight="1" x14ac:dyDescent="0.35">
      <c r="A10" s="71"/>
      <c r="B10" s="71"/>
      <c r="C10" s="73"/>
      <c r="D10" s="71"/>
      <c r="E10" s="73" t="s">
        <v>194</v>
      </c>
      <c r="F10" s="73" t="s">
        <v>196</v>
      </c>
      <c r="G10" s="94"/>
    </row>
    <row r="11" spans="1:7" ht="20.25" customHeight="1" x14ac:dyDescent="0.35">
      <c r="A11" s="71"/>
      <c r="B11" s="71"/>
      <c r="C11" s="73"/>
      <c r="D11" s="71"/>
      <c r="E11" s="73"/>
      <c r="F11" s="73"/>
      <c r="G11" s="94"/>
    </row>
    <row r="12" spans="1:7" ht="20.25" customHeight="1" x14ac:dyDescent="0.35">
      <c r="A12" s="71" t="s">
        <v>79</v>
      </c>
      <c r="B12" s="71" t="s">
        <v>12</v>
      </c>
      <c r="C12" s="73" t="s">
        <v>197</v>
      </c>
      <c r="D12" s="71" t="s">
        <v>6</v>
      </c>
      <c r="E12" s="73" t="s">
        <v>198</v>
      </c>
      <c r="F12" s="121" t="s">
        <v>200</v>
      </c>
      <c r="G12" s="94">
        <v>196700</v>
      </c>
    </row>
    <row r="13" spans="1:7" ht="20.25" customHeight="1" x14ac:dyDescent="0.35">
      <c r="A13" s="71"/>
      <c r="B13" s="71" t="s">
        <v>80</v>
      </c>
      <c r="C13" s="73"/>
      <c r="D13" s="71"/>
      <c r="E13" s="73"/>
      <c r="F13" s="73" t="s">
        <v>199</v>
      </c>
      <c r="G13" s="94"/>
    </row>
    <row r="14" spans="1:7" ht="20.25" customHeight="1" x14ac:dyDescent="0.35">
      <c r="A14" s="71"/>
      <c r="B14" s="71"/>
      <c r="C14" s="73"/>
      <c r="D14" s="71"/>
      <c r="E14" s="73"/>
      <c r="F14" s="73"/>
      <c r="G14" s="94"/>
    </row>
    <row r="15" spans="1:7" ht="20.25" customHeight="1" x14ac:dyDescent="0.35">
      <c r="A15" s="71" t="s">
        <v>79</v>
      </c>
      <c r="B15" s="71" t="s">
        <v>12</v>
      </c>
      <c r="C15" s="73" t="s">
        <v>197</v>
      </c>
      <c r="D15" s="71" t="s">
        <v>6</v>
      </c>
      <c r="E15" s="73" t="s">
        <v>198</v>
      </c>
      <c r="F15" s="122" t="s">
        <v>201</v>
      </c>
      <c r="G15" s="94">
        <v>95000</v>
      </c>
    </row>
    <row r="16" spans="1:7" ht="20.25" customHeight="1" x14ac:dyDescent="0.35">
      <c r="A16" s="71"/>
      <c r="B16" s="71" t="s">
        <v>80</v>
      </c>
      <c r="C16" s="73"/>
      <c r="D16" s="71"/>
      <c r="E16" s="73"/>
      <c r="F16" s="73" t="s">
        <v>202</v>
      </c>
      <c r="G16" s="94"/>
    </row>
    <row r="17" spans="1:7" ht="20.25" customHeight="1" x14ac:dyDescent="0.35">
      <c r="A17" s="71"/>
      <c r="B17" s="71"/>
      <c r="C17" s="73"/>
      <c r="D17" s="71"/>
      <c r="E17" s="73"/>
      <c r="F17" s="73"/>
      <c r="G17" s="94"/>
    </row>
    <row r="18" spans="1:7" ht="20.25" customHeight="1" x14ac:dyDescent="0.35">
      <c r="A18" s="71" t="s">
        <v>79</v>
      </c>
      <c r="B18" s="71" t="s">
        <v>12</v>
      </c>
      <c r="C18" s="73" t="s">
        <v>197</v>
      </c>
      <c r="D18" s="71" t="s">
        <v>6</v>
      </c>
      <c r="E18" s="73" t="s">
        <v>198</v>
      </c>
      <c r="F18" s="122" t="s">
        <v>203</v>
      </c>
      <c r="G18" s="94">
        <v>131900</v>
      </c>
    </row>
    <row r="19" spans="1:7" ht="20.25" customHeight="1" x14ac:dyDescent="0.35">
      <c r="A19" s="71"/>
      <c r="B19" s="71" t="s">
        <v>80</v>
      </c>
      <c r="C19" s="73"/>
      <c r="D19" s="71"/>
      <c r="E19" s="73"/>
      <c r="F19" s="73" t="s">
        <v>208</v>
      </c>
      <c r="G19" s="94"/>
    </row>
    <row r="20" spans="1:7" ht="20.25" customHeight="1" x14ac:dyDescent="0.35">
      <c r="A20" s="71"/>
      <c r="B20" s="71"/>
      <c r="C20" s="73"/>
      <c r="D20" s="71"/>
      <c r="E20" s="73"/>
      <c r="F20" s="73" t="s">
        <v>205</v>
      </c>
      <c r="G20" s="94"/>
    </row>
    <row r="21" spans="1:7" ht="20.25" customHeight="1" x14ac:dyDescent="0.35">
      <c r="A21" s="71"/>
      <c r="B21" s="71"/>
      <c r="C21" s="73"/>
      <c r="D21" s="71"/>
      <c r="E21" s="73"/>
      <c r="F21" s="73"/>
      <c r="G21" s="94"/>
    </row>
    <row r="22" spans="1:7" ht="20.25" customHeight="1" x14ac:dyDescent="0.35">
      <c r="A22" s="71" t="s">
        <v>79</v>
      </c>
      <c r="B22" s="71" t="s">
        <v>12</v>
      </c>
      <c r="C22" s="73" t="s">
        <v>197</v>
      </c>
      <c r="D22" s="71" t="s">
        <v>6</v>
      </c>
      <c r="E22" s="73" t="s">
        <v>198</v>
      </c>
      <c r="F22" s="122" t="s">
        <v>204</v>
      </c>
      <c r="G22" s="94">
        <v>128500</v>
      </c>
    </row>
    <row r="23" spans="1:7" ht="20.25" customHeight="1" x14ac:dyDescent="0.35">
      <c r="A23" s="71"/>
      <c r="B23" s="71" t="s">
        <v>80</v>
      </c>
      <c r="C23" s="73"/>
      <c r="D23" s="71"/>
      <c r="E23" s="73"/>
      <c r="F23" s="73" t="s">
        <v>207</v>
      </c>
      <c r="G23" s="94"/>
    </row>
    <row r="24" spans="1:7" ht="20.25" customHeight="1" x14ac:dyDescent="0.35">
      <c r="A24" s="71"/>
      <c r="B24" s="71"/>
      <c r="C24" s="73"/>
      <c r="D24" s="71"/>
      <c r="E24" s="73"/>
      <c r="F24" s="73" t="s">
        <v>206</v>
      </c>
      <c r="G24" s="94"/>
    </row>
    <row r="25" spans="1:7" ht="20.25" customHeight="1" x14ac:dyDescent="0.35">
      <c r="A25" s="118"/>
      <c r="B25" s="12"/>
      <c r="C25" s="12"/>
      <c r="D25" s="118"/>
      <c r="E25" s="12"/>
      <c r="F25" s="12"/>
      <c r="G25" s="30"/>
    </row>
    <row r="26" spans="1:7" ht="20.25" customHeight="1" thickBot="1" x14ac:dyDescent="0.4">
      <c r="A26" s="43"/>
      <c r="B26" s="43"/>
      <c r="C26" s="43"/>
      <c r="D26" s="43"/>
      <c r="E26" s="43"/>
      <c r="F26" s="77" t="s">
        <v>3</v>
      </c>
      <c r="G26" s="117">
        <f>SUM(G7:G25)</f>
        <v>599700</v>
      </c>
    </row>
    <row r="27" spans="1:7" ht="33" customHeight="1" x14ac:dyDescent="0.35">
      <c r="A27" s="41" t="s">
        <v>165</v>
      </c>
    </row>
    <row r="28" spans="1:7" ht="33" customHeight="1" x14ac:dyDescent="0.35">
      <c r="A28" s="98" t="s">
        <v>75</v>
      </c>
      <c r="B28" s="98" t="s">
        <v>76</v>
      </c>
      <c r="C28" s="98" t="s">
        <v>77</v>
      </c>
      <c r="D28" s="98" t="s">
        <v>13</v>
      </c>
      <c r="E28" s="98" t="s">
        <v>78</v>
      </c>
      <c r="F28" s="98" t="s">
        <v>47</v>
      </c>
      <c r="G28" s="35" t="s">
        <v>20</v>
      </c>
    </row>
    <row r="29" spans="1:7" ht="21.95" customHeight="1" x14ac:dyDescent="0.35">
      <c r="A29" s="70" t="s">
        <v>79</v>
      </c>
      <c r="B29" s="70" t="s">
        <v>4</v>
      </c>
      <c r="C29" s="90" t="s">
        <v>156</v>
      </c>
      <c r="D29" s="70" t="s">
        <v>157</v>
      </c>
      <c r="E29" s="90" t="s">
        <v>158</v>
      </c>
      <c r="F29" s="90" t="s">
        <v>9</v>
      </c>
      <c r="G29" s="91">
        <v>24900</v>
      </c>
    </row>
    <row r="30" spans="1:7" ht="21.95" customHeight="1" x14ac:dyDescent="0.35">
      <c r="A30" s="72"/>
      <c r="B30" s="72"/>
      <c r="C30" s="92"/>
      <c r="D30" s="72"/>
      <c r="E30" s="92"/>
      <c r="F30" s="92"/>
      <c r="G30" s="93"/>
    </row>
    <row r="31" spans="1:7" ht="21.95" customHeight="1" x14ac:dyDescent="0.35">
      <c r="A31" s="71" t="s">
        <v>79</v>
      </c>
      <c r="B31" s="71" t="s">
        <v>4</v>
      </c>
      <c r="C31" s="73" t="s">
        <v>156</v>
      </c>
      <c r="D31" s="71" t="s">
        <v>157</v>
      </c>
      <c r="E31" s="73" t="s">
        <v>159</v>
      </c>
      <c r="F31" s="92" t="s">
        <v>9</v>
      </c>
      <c r="G31" s="93">
        <v>137820</v>
      </c>
    </row>
    <row r="32" spans="1:7" ht="21.95" customHeight="1" x14ac:dyDescent="0.35">
      <c r="A32" s="71"/>
      <c r="B32" s="71"/>
      <c r="C32" s="73"/>
      <c r="D32" s="71"/>
      <c r="E32" s="73"/>
      <c r="F32" s="92"/>
      <c r="G32" s="93"/>
    </row>
    <row r="33" spans="1:7" ht="21.95" customHeight="1" x14ac:dyDescent="0.35">
      <c r="A33" s="71" t="s">
        <v>79</v>
      </c>
      <c r="B33" s="71" t="s">
        <v>4</v>
      </c>
      <c r="C33" s="73" t="s">
        <v>156</v>
      </c>
      <c r="D33" s="71" t="s">
        <v>157</v>
      </c>
      <c r="E33" s="73" t="s">
        <v>160</v>
      </c>
      <c r="F33" s="92" t="s">
        <v>9</v>
      </c>
      <c r="G33" s="93">
        <v>77880</v>
      </c>
    </row>
    <row r="34" spans="1:7" ht="21.95" customHeight="1" x14ac:dyDescent="0.35">
      <c r="A34" s="71"/>
      <c r="B34" s="71"/>
      <c r="C34" s="73"/>
      <c r="D34" s="71"/>
      <c r="E34" s="73"/>
      <c r="F34" s="73"/>
      <c r="G34" s="94"/>
    </row>
    <row r="35" spans="1:7" ht="21.95" customHeight="1" x14ac:dyDescent="0.35">
      <c r="A35" s="71" t="s">
        <v>79</v>
      </c>
      <c r="B35" s="71" t="s">
        <v>1</v>
      </c>
      <c r="C35" s="73" t="s">
        <v>1</v>
      </c>
      <c r="D35" s="71" t="s">
        <v>1</v>
      </c>
      <c r="E35" s="73" t="s">
        <v>11</v>
      </c>
      <c r="F35" s="73" t="s">
        <v>9</v>
      </c>
      <c r="G35" s="94">
        <v>10794</v>
      </c>
    </row>
    <row r="36" spans="1:7" ht="21.95" customHeight="1" x14ac:dyDescent="0.35">
      <c r="A36" s="71"/>
      <c r="B36" s="71"/>
      <c r="C36" s="73"/>
      <c r="D36" s="71"/>
      <c r="E36" s="73"/>
      <c r="F36" s="73"/>
      <c r="G36" s="94"/>
    </row>
    <row r="37" spans="1:7" ht="21.95" customHeight="1" x14ac:dyDescent="0.35">
      <c r="A37" s="71" t="s">
        <v>79</v>
      </c>
      <c r="B37" s="71" t="s">
        <v>4</v>
      </c>
      <c r="C37" s="73" t="s">
        <v>161</v>
      </c>
      <c r="D37" s="71" t="s">
        <v>0</v>
      </c>
      <c r="E37" s="73" t="s">
        <v>162</v>
      </c>
      <c r="F37" s="73" t="s">
        <v>9</v>
      </c>
      <c r="G37" s="94">
        <v>2100</v>
      </c>
    </row>
    <row r="38" spans="1:7" ht="21.95" customHeight="1" x14ac:dyDescent="0.35">
      <c r="A38" s="71"/>
      <c r="B38" s="71"/>
      <c r="C38" s="73"/>
      <c r="D38" s="71"/>
      <c r="E38" s="73"/>
      <c r="F38" s="73"/>
      <c r="G38" s="94"/>
    </row>
    <row r="39" spans="1:7" ht="21.95" customHeight="1" x14ac:dyDescent="0.35">
      <c r="A39" s="71"/>
      <c r="B39" s="71"/>
      <c r="C39" s="73"/>
      <c r="D39" s="71"/>
      <c r="E39" s="73"/>
      <c r="F39" s="73"/>
      <c r="G39" s="94"/>
    </row>
    <row r="40" spans="1:7" ht="21.95" customHeight="1" x14ac:dyDescent="0.35">
      <c r="A40" s="71"/>
      <c r="B40" s="95"/>
      <c r="C40" s="95"/>
      <c r="D40" s="75"/>
      <c r="E40" s="95"/>
      <c r="F40" s="95"/>
      <c r="G40" s="96"/>
    </row>
    <row r="41" spans="1:7" ht="20.25" customHeight="1" thickBot="1" x14ac:dyDescent="0.4">
      <c r="A41" s="43"/>
      <c r="B41" s="43"/>
      <c r="C41" s="43"/>
      <c r="D41" s="43"/>
      <c r="E41" s="43"/>
      <c r="F41" s="77" t="s">
        <v>3</v>
      </c>
      <c r="G41" s="42">
        <f>SUM(G29:G40)</f>
        <v>253494</v>
      </c>
    </row>
    <row r="44" spans="1:7" s="127" customFormat="1" ht="22.5" customHeight="1" x14ac:dyDescent="0.35"/>
    <row r="45" spans="1:7" s="127" customFormat="1" ht="33.75" customHeight="1" x14ac:dyDescent="0.35"/>
    <row r="46" spans="1:7" s="127" customFormat="1" ht="22.5" customHeight="1" x14ac:dyDescent="0.35"/>
    <row r="47" spans="1:7" x14ac:dyDescent="0.35">
      <c r="A47" s="48" t="s">
        <v>231</v>
      </c>
      <c r="B47" s="48"/>
      <c r="C47" s="48"/>
      <c r="D47" s="48"/>
    </row>
    <row r="48" spans="1:7" x14ac:dyDescent="0.35">
      <c r="D48" s="99"/>
      <c r="F48" s="5"/>
    </row>
  </sheetData>
  <mergeCells count="3">
    <mergeCell ref="A1:F1"/>
    <mergeCell ref="A2:F2"/>
    <mergeCell ref="A3:F3"/>
  </mergeCells>
  <pageMargins left="0.44" right="0.26" top="0.32" bottom="0.23" header="0.21" footer="0.16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34" workbookViewId="0">
      <selection activeCell="H4" sqref="H1:J1048576"/>
    </sheetView>
  </sheetViews>
  <sheetFormatPr defaultRowHeight="21" x14ac:dyDescent="0.35"/>
  <cols>
    <col min="1" max="1" width="6.875" style="3" customWidth="1"/>
    <col min="2" max="2" width="52.625" style="3" customWidth="1"/>
    <col min="3" max="3" width="15.625" style="3" customWidth="1"/>
    <col min="4" max="4" width="15.625" style="4" customWidth="1"/>
    <col min="5" max="5" width="9" style="3"/>
    <col min="6" max="6" width="0.875" style="3" customWidth="1"/>
    <col min="7" max="7" width="3.25" style="3" customWidth="1"/>
    <col min="8" max="8" width="22.375" style="3" customWidth="1"/>
    <col min="9" max="9" width="9" style="3"/>
    <col min="10" max="11" width="14.375" style="3" customWidth="1"/>
    <col min="12" max="16384" width="9" style="3"/>
  </cols>
  <sheetData>
    <row r="1" spans="1:14" ht="25.5" customHeight="1" x14ac:dyDescent="0.35">
      <c r="A1" s="191" t="s">
        <v>81</v>
      </c>
      <c r="B1" s="191"/>
      <c r="C1" s="191"/>
      <c r="D1" s="191"/>
    </row>
    <row r="2" spans="1:14" x14ac:dyDescent="0.35">
      <c r="A2" s="191" t="s">
        <v>44</v>
      </c>
      <c r="B2" s="191"/>
      <c r="C2" s="191"/>
      <c r="D2" s="191"/>
    </row>
    <row r="3" spans="1:14" ht="26.25" customHeight="1" x14ac:dyDescent="0.35">
      <c r="A3" s="191" t="s">
        <v>209</v>
      </c>
      <c r="B3" s="191"/>
      <c r="C3" s="191"/>
      <c r="D3" s="191"/>
    </row>
    <row r="4" spans="1:14" x14ac:dyDescent="0.35">
      <c r="A4" s="25"/>
      <c r="B4" s="25"/>
      <c r="C4" s="100"/>
      <c r="D4" s="53"/>
    </row>
    <row r="5" spans="1:14" s="7" customFormat="1" ht="33" customHeight="1" x14ac:dyDescent="0.35">
      <c r="A5" s="41" t="s">
        <v>272</v>
      </c>
      <c r="B5" s="41"/>
      <c r="C5" s="126">
        <v>2561</v>
      </c>
      <c r="D5" s="100">
        <v>2560</v>
      </c>
    </row>
    <row r="6" spans="1:14" s="2" customFormat="1" ht="21.95" customHeight="1" x14ac:dyDescent="0.35">
      <c r="A6" s="40">
        <v>1</v>
      </c>
      <c r="B6" s="21" t="s">
        <v>83</v>
      </c>
      <c r="C6" s="124">
        <v>18313.61</v>
      </c>
      <c r="D6" s="22">
        <v>16385.36</v>
      </c>
      <c r="E6" s="7"/>
      <c r="F6" s="7"/>
    </row>
    <row r="7" spans="1:14" s="2" customFormat="1" ht="21.95" customHeight="1" x14ac:dyDescent="0.35">
      <c r="A7" s="40">
        <v>2</v>
      </c>
      <c r="B7" s="2" t="s">
        <v>84</v>
      </c>
      <c r="C7" s="15">
        <v>406115</v>
      </c>
      <c r="D7" s="20">
        <v>625090</v>
      </c>
      <c r="E7" s="7"/>
      <c r="F7" s="7"/>
      <c r="L7" s="21" t="s">
        <v>83</v>
      </c>
      <c r="M7" s="21"/>
      <c r="N7" s="22">
        <v>18213.16</v>
      </c>
    </row>
    <row r="8" spans="1:14" s="2" customFormat="1" ht="21.95" customHeight="1" x14ac:dyDescent="0.35">
      <c r="A8" s="40">
        <v>3</v>
      </c>
      <c r="B8" s="2" t="s">
        <v>85</v>
      </c>
      <c r="C8" s="15">
        <v>312450.64</v>
      </c>
      <c r="D8" s="23">
        <v>170953.76</v>
      </c>
      <c r="E8" s="7"/>
      <c r="F8" s="7"/>
      <c r="H8" s="21"/>
      <c r="I8" s="21"/>
      <c r="J8" s="22"/>
      <c r="K8" s="22"/>
      <c r="L8" s="2" t="s">
        <v>84</v>
      </c>
      <c r="N8" s="20">
        <v>788535</v>
      </c>
    </row>
    <row r="9" spans="1:14" s="2" customFormat="1" ht="21.95" customHeight="1" x14ac:dyDescent="0.35">
      <c r="A9" s="40">
        <v>4</v>
      </c>
      <c r="B9" s="51" t="s">
        <v>86</v>
      </c>
      <c r="C9" s="123">
        <v>604000</v>
      </c>
      <c r="D9" s="23">
        <v>744000</v>
      </c>
      <c r="E9" s="7"/>
      <c r="F9" s="7"/>
      <c r="J9" s="20"/>
      <c r="K9" s="20"/>
      <c r="L9" s="2" t="s">
        <v>85</v>
      </c>
      <c r="N9" s="23">
        <v>608365.36</v>
      </c>
    </row>
    <row r="10" spans="1:14" s="2" customFormat="1" ht="21.95" customHeight="1" x14ac:dyDescent="0.35">
      <c r="A10" s="40">
        <v>5</v>
      </c>
      <c r="B10" s="2" t="s">
        <v>87</v>
      </c>
      <c r="C10" s="15"/>
      <c r="D10" s="24">
        <v>5</v>
      </c>
      <c r="E10" s="7"/>
      <c r="F10" s="7"/>
      <c r="J10" s="23"/>
      <c r="K10" s="23"/>
      <c r="L10" s="2" t="s">
        <v>86</v>
      </c>
      <c r="N10" s="23">
        <v>304000</v>
      </c>
    </row>
    <row r="11" spans="1:14" s="2" customFormat="1" ht="21.95" customHeight="1" x14ac:dyDescent="0.35">
      <c r="A11" s="40">
        <v>6</v>
      </c>
      <c r="B11" s="2" t="s">
        <v>88</v>
      </c>
      <c r="C11" s="15">
        <v>6992.58</v>
      </c>
      <c r="D11" s="20">
        <v>6901.56</v>
      </c>
      <c r="E11" s="7"/>
      <c r="F11" s="7"/>
      <c r="H11" s="51"/>
      <c r="I11" s="51"/>
      <c r="J11" s="23"/>
      <c r="K11" s="23"/>
      <c r="L11" s="2" t="s">
        <v>87</v>
      </c>
      <c r="N11" s="24">
        <v>130</v>
      </c>
    </row>
    <row r="12" spans="1:14" s="2" customFormat="1" ht="21.75" customHeight="1" x14ac:dyDescent="0.35">
      <c r="A12" s="40">
        <v>7</v>
      </c>
      <c r="B12" s="2" t="s">
        <v>89</v>
      </c>
      <c r="C12" s="15"/>
      <c r="D12" s="20">
        <v>850</v>
      </c>
      <c r="E12" s="7"/>
      <c r="F12" s="7"/>
      <c r="J12" s="20"/>
      <c r="K12" s="20"/>
      <c r="L12" s="2" t="s">
        <v>88</v>
      </c>
      <c r="N12" s="20">
        <v>6890.34</v>
      </c>
    </row>
    <row r="13" spans="1:14" ht="21.95" customHeight="1" x14ac:dyDescent="0.35">
      <c r="A13" s="40">
        <v>8</v>
      </c>
      <c r="B13" s="2" t="s">
        <v>145</v>
      </c>
      <c r="C13" s="15"/>
      <c r="D13" s="20">
        <v>20800</v>
      </c>
      <c r="E13" s="7"/>
      <c r="F13" s="7"/>
      <c r="H13" s="2"/>
      <c r="I13" s="2"/>
      <c r="J13" s="20"/>
      <c r="K13" s="20"/>
      <c r="L13" s="2" t="s">
        <v>89</v>
      </c>
      <c r="M13" s="2"/>
      <c r="N13" s="20">
        <v>850</v>
      </c>
    </row>
    <row r="14" spans="1:14" ht="21.95" customHeight="1" x14ac:dyDescent="0.35">
      <c r="A14" s="40">
        <v>9</v>
      </c>
      <c r="B14" s="2" t="s">
        <v>146</v>
      </c>
      <c r="C14" s="15">
        <v>32800</v>
      </c>
      <c r="D14" s="20">
        <v>32800</v>
      </c>
      <c r="E14" s="7"/>
      <c r="F14" s="7"/>
      <c r="H14" s="2"/>
      <c r="I14" s="2"/>
      <c r="J14" s="20"/>
      <c r="K14" s="20"/>
      <c r="L14" s="2" t="s">
        <v>90</v>
      </c>
      <c r="M14" s="2"/>
      <c r="N14" s="20">
        <v>20800</v>
      </c>
    </row>
    <row r="15" spans="1:14" ht="21.75" customHeight="1" x14ac:dyDescent="0.35">
      <c r="A15" s="40">
        <v>10</v>
      </c>
      <c r="B15" s="2" t="s">
        <v>147</v>
      </c>
      <c r="C15" s="15">
        <v>5313</v>
      </c>
      <c r="D15" s="20">
        <v>5313</v>
      </c>
      <c r="E15" s="7"/>
      <c r="F15" s="7"/>
      <c r="H15" s="2"/>
      <c r="I15" s="2"/>
      <c r="J15" s="20"/>
      <c r="K15" s="20"/>
      <c r="L15" s="2" t="s">
        <v>91</v>
      </c>
      <c r="M15" s="2"/>
      <c r="N15" s="20">
        <v>32800</v>
      </c>
    </row>
    <row r="16" spans="1:14" ht="21.95" customHeight="1" x14ac:dyDescent="0.35">
      <c r="A16" s="40">
        <v>11</v>
      </c>
      <c r="B16" s="2" t="s">
        <v>148</v>
      </c>
      <c r="C16" s="15"/>
      <c r="D16" s="20">
        <v>26</v>
      </c>
      <c r="E16" s="7"/>
      <c r="F16" s="7"/>
      <c r="L16" s="2" t="s">
        <v>92</v>
      </c>
      <c r="M16" s="2"/>
      <c r="N16" s="20">
        <v>38773</v>
      </c>
    </row>
    <row r="17" spans="1:14" ht="21.95" customHeight="1" x14ac:dyDescent="0.35">
      <c r="A17" s="40">
        <v>12</v>
      </c>
      <c r="B17" s="2" t="s">
        <v>149</v>
      </c>
      <c r="C17" s="15">
        <v>6500</v>
      </c>
      <c r="D17" s="20">
        <v>6500</v>
      </c>
      <c r="E17" s="7"/>
      <c r="F17" s="7"/>
      <c r="L17" s="2" t="s">
        <v>93</v>
      </c>
      <c r="M17" s="2"/>
      <c r="N17" s="20">
        <v>26</v>
      </c>
    </row>
    <row r="18" spans="1:14" ht="21.95" customHeight="1" x14ac:dyDescent="0.5">
      <c r="A18" s="41"/>
      <c r="B18" s="41"/>
      <c r="C18" s="125">
        <f>SUM(C6:C17)</f>
        <v>1392484.83</v>
      </c>
      <c r="D18" s="65">
        <f>SUM(D6:D17)</f>
        <v>1629624.6800000002</v>
      </c>
      <c r="H18" s="2"/>
      <c r="I18" s="2"/>
      <c r="J18" s="20"/>
      <c r="K18" s="20"/>
    </row>
    <row r="19" spans="1:14" x14ac:dyDescent="0.35">
      <c r="A19" s="41"/>
      <c r="B19" s="41"/>
      <c r="C19" s="41"/>
    </row>
    <row r="20" spans="1:14" ht="37.5" customHeight="1" x14ac:dyDescent="0.35">
      <c r="A20" s="211" t="s">
        <v>269</v>
      </c>
      <c r="B20" s="211"/>
      <c r="C20" s="211"/>
      <c r="D20" s="211"/>
    </row>
    <row r="21" spans="1:14" x14ac:dyDescent="0.35">
      <c r="A21" s="209" t="s">
        <v>270</v>
      </c>
      <c r="B21" s="209"/>
      <c r="C21" s="209"/>
      <c r="D21" s="209"/>
    </row>
    <row r="22" spans="1:14" x14ac:dyDescent="0.35">
      <c r="A22" s="209" t="s">
        <v>138</v>
      </c>
      <c r="B22" s="209"/>
      <c r="C22" s="209"/>
      <c r="D22" s="209"/>
    </row>
    <row r="23" spans="1:14" ht="27.75" customHeight="1" x14ac:dyDescent="0.35">
      <c r="A23" s="44"/>
      <c r="B23" s="44"/>
      <c r="C23" s="44"/>
      <c r="D23" s="45"/>
    </row>
    <row r="24" spans="1:14" x14ac:dyDescent="0.25">
      <c r="A24" s="210" t="s">
        <v>139</v>
      </c>
      <c r="B24" s="210"/>
      <c r="C24" s="210"/>
      <c r="D24" s="210"/>
    </row>
    <row r="25" spans="1:14" x14ac:dyDescent="0.35">
      <c r="A25" s="206" t="s">
        <v>140</v>
      </c>
      <c r="B25" s="206"/>
      <c r="C25" s="206"/>
      <c r="D25" s="206"/>
    </row>
    <row r="26" spans="1:14" x14ac:dyDescent="0.25">
      <c r="A26" s="207" t="s">
        <v>141</v>
      </c>
      <c r="B26" s="207"/>
      <c r="C26" s="207"/>
      <c r="D26" s="207"/>
    </row>
    <row r="27" spans="1:14" x14ac:dyDescent="0.25">
      <c r="A27" s="207" t="s">
        <v>142</v>
      </c>
      <c r="B27" s="207"/>
      <c r="C27" s="207"/>
      <c r="D27" s="207"/>
    </row>
    <row r="28" spans="1:14" x14ac:dyDescent="0.25">
      <c r="A28" s="48"/>
      <c r="B28" s="48"/>
      <c r="C28" s="48"/>
      <c r="D28" s="48"/>
    </row>
    <row r="29" spans="1:14" x14ac:dyDescent="0.25">
      <c r="A29" s="46"/>
      <c r="B29" s="46"/>
      <c r="C29" s="101"/>
      <c r="D29" s="54"/>
    </row>
    <row r="30" spans="1:14" x14ac:dyDescent="0.25">
      <c r="A30" s="207" t="s">
        <v>143</v>
      </c>
      <c r="B30" s="207"/>
      <c r="C30" s="207"/>
      <c r="D30" s="207"/>
    </row>
    <row r="31" spans="1:14" x14ac:dyDescent="0.35">
      <c r="A31" s="208" t="s">
        <v>144</v>
      </c>
      <c r="B31" s="208"/>
      <c r="C31" s="208"/>
      <c r="D31" s="208"/>
    </row>
    <row r="32" spans="1:14" x14ac:dyDescent="0.35">
      <c r="A32" s="41"/>
      <c r="B32" s="41"/>
      <c r="C32" s="41"/>
    </row>
    <row r="33" spans="1:3" x14ac:dyDescent="0.35">
      <c r="A33" s="41"/>
      <c r="B33" s="41"/>
      <c r="C33" s="41"/>
    </row>
    <row r="34" spans="1:3" x14ac:dyDescent="0.35">
      <c r="A34" s="41"/>
      <c r="B34" s="41"/>
      <c r="C34" s="41"/>
    </row>
    <row r="35" spans="1:3" x14ac:dyDescent="0.35">
      <c r="A35" s="1"/>
      <c r="B35" s="2"/>
      <c r="C35" s="2"/>
    </row>
  </sheetData>
  <mergeCells count="12">
    <mergeCell ref="A22:D22"/>
    <mergeCell ref="A24:D24"/>
    <mergeCell ref="A1:D1"/>
    <mergeCell ref="A2:D2"/>
    <mergeCell ref="A3:D3"/>
    <mergeCell ref="A20:D20"/>
    <mergeCell ref="A21:D21"/>
    <mergeCell ref="A25:D25"/>
    <mergeCell ref="A26:D26"/>
    <mergeCell ref="A27:D27"/>
    <mergeCell ref="A30:D30"/>
    <mergeCell ref="A31:D31"/>
  </mergeCells>
  <pageMargins left="0.36" right="0.11" top="0.57999999999999996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งบแสดงฐานะ</vt:lpstr>
      <vt:lpstr>หมายเหตุ1 ทั่วไป</vt:lpstr>
      <vt:lpstr>งบทรัพย์สิน (หมายเหตุ 2)</vt:lpstr>
      <vt:lpstr>หมายเหตุ 3, </vt:lpstr>
      <vt:lpstr>หมายเหตุ 4</vt:lpstr>
      <vt:lpstr>หมายเหตุ 5</vt:lpstr>
      <vt:lpstr>หมายเหตุ 6</vt:lpstr>
      <vt:lpstr>หมายเหตุ7</vt:lpstr>
      <vt:lpstr>หมายเหตุ 8</vt:lpstr>
      <vt:lpstr>หมายเหตุ 9</vt:lpstr>
      <vt:lpstr>รายละเอียดแนบท้ายหมายเหตุ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Nui</dc:creator>
  <cp:lastModifiedBy>AutoBVT</cp:lastModifiedBy>
  <cp:lastPrinted>2018-10-18T06:46:16Z</cp:lastPrinted>
  <dcterms:created xsi:type="dcterms:W3CDTF">2011-11-16T02:36:25Z</dcterms:created>
  <dcterms:modified xsi:type="dcterms:W3CDTF">2018-11-07T02:35:16Z</dcterms:modified>
</cp:coreProperties>
</file>